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-20" yWindow="260" windowWidth="34400" windowHeight="19980" tabRatio="500"/>
  </bookViews>
  <sheets>
    <sheet name="House" sheetId="1" r:id="rId1"/>
    <sheet name="Senate" sheetId="2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5" i="1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4"/>
  <c r="L104"/>
  <c r="G104"/>
  <c r="M104"/>
  <c r="C10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4"/>
  <c r="K104"/>
  <c r="F104"/>
  <c r="H10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4"/>
  <c r="E5" i="2"/>
  <c r="E7"/>
  <c r="E9"/>
  <c r="E11"/>
  <c r="E13"/>
  <c r="E15"/>
  <c r="E17"/>
  <c r="E19"/>
  <c r="E21"/>
  <c r="E23"/>
  <c r="E25"/>
  <c r="E27"/>
  <c r="E29"/>
  <c r="E31"/>
  <c r="E33"/>
  <c r="E35"/>
  <c r="E37"/>
  <c r="E39"/>
  <c r="E41"/>
  <c r="E43"/>
  <c r="E45"/>
  <c r="E47"/>
  <c r="E49"/>
  <c r="E51"/>
  <c r="E53"/>
  <c r="E55"/>
  <c r="E57"/>
  <c r="E59"/>
  <c r="E61"/>
  <c r="E63"/>
  <c r="E65"/>
  <c r="E67"/>
  <c r="E69"/>
  <c r="E71"/>
  <c r="E73"/>
  <c r="E75"/>
  <c r="E77"/>
  <c r="E79"/>
  <c r="E81"/>
  <c r="E83"/>
  <c r="E85"/>
  <c r="E87"/>
  <c r="E89"/>
  <c r="E91"/>
  <c r="E93"/>
  <c r="E95"/>
  <c r="E97"/>
  <c r="E99"/>
  <c r="E101"/>
  <c r="E103"/>
  <c r="E104"/>
  <c r="L104"/>
  <c r="G104"/>
  <c r="M104"/>
  <c r="K104"/>
  <c r="I104"/>
  <c r="F104"/>
  <c r="H104"/>
  <c r="C104"/>
  <c r="I103"/>
  <c r="H103"/>
  <c r="I102"/>
  <c r="H102"/>
  <c r="I101"/>
  <c r="H101"/>
  <c r="I100"/>
  <c r="H100"/>
  <c r="I99"/>
  <c r="H99"/>
  <c r="I98"/>
  <c r="H98"/>
  <c r="I97"/>
  <c r="H97"/>
  <c r="I96"/>
  <c r="H96"/>
  <c r="I95"/>
  <c r="H95"/>
  <c r="I94"/>
  <c r="H94"/>
  <c r="I93"/>
  <c r="H93"/>
  <c r="I92"/>
  <c r="H92"/>
  <c r="I91"/>
  <c r="H91"/>
  <c r="I90"/>
  <c r="H90"/>
  <c r="I89"/>
  <c r="H89"/>
  <c r="I88"/>
  <c r="H88"/>
  <c r="I87"/>
  <c r="H87"/>
  <c r="I86"/>
  <c r="H86"/>
  <c r="I85"/>
  <c r="H85"/>
  <c r="I84"/>
  <c r="H84"/>
  <c r="I83"/>
  <c r="H83"/>
  <c r="I82"/>
  <c r="H82"/>
  <c r="I81"/>
  <c r="H81"/>
  <c r="I80"/>
  <c r="H80"/>
  <c r="I79"/>
  <c r="H79"/>
  <c r="I78"/>
  <c r="H78"/>
  <c r="I77"/>
  <c r="H77"/>
  <c r="I76"/>
  <c r="H76"/>
  <c r="I75"/>
  <c r="H75"/>
  <c r="I74"/>
  <c r="H74"/>
  <c r="I73"/>
  <c r="H73"/>
  <c r="I72"/>
  <c r="H72"/>
  <c r="I71"/>
  <c r="H71"/>
  <c r="I70"/>
  <c r="H70"/>
  <c r="I69"/>
  <c r="H69"/>
  <c r="I68"/>
  <c r="H68"/>
  <c r="I67"/>
  <c r="H67"/>
  <c r="I66"/>
  <c r="H66"/>
  <c r="I65"/>
  <c r="H65"/>
  <c r="I64"/>
  <c r="H64"/>
  <c r="I63"/>
  <c r="H63"/>
  <c r="I62"/>
  <c r="H62"/>
  <c r="I61"/>
  <c r="H61"/>
  <c r="I60"/>
  <c r="H60"/>
  <c r="I59"/>
  <c r="H59"/>
  <c r="I58"/>
  <c r="H58"/>
  <c r="I57"/>
  <c r="H57"/>
  <c r="I56"/>
  <c r="H56"/>
  <c r="I55"/>
  <c r="H55"/>
  <c r="I54"/>
  <c r="H54"/>
  <c r="I53"/>
  <c r="H53"/>
  <c r="I52"/>
  <c r="H52"/>
  <c r="I51"/>
  <c r="H51"/>
  <c r="I50"/>
  <c r="H50"/>
  <c r="I49"/>
  <c r="H49"/>
  <c r="I48"/>
  <c r="H48"/>
  <c r="I47"/>
  <c r="H47"/>
  <c r="I46"/>
  <c r="H46"/>
  <c r="I45"/>
  <c r="H45"/>
  <c r="I44"/>
  <c r="H44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  <c r="I8"/>
  <c r="H8"/>
  <c r="I7"/>
  <c r="H7"/>
  <c r="I6"/>
  <c r="H6"/>
  <c r="I5"/>
  <c r="H5"/>
  <c r="I4"/>
  <c r="H4"/>
</calcChain>
</file>

<file path=xl/sharedStrings.xml><?xml version="1.0" encoding="utf-8"?>
<sst xmlns="http://schemas.openxmlformats.org/spreadsheetml/2006/main" count="30" uniqueCount="19">
  <si>
    <t>Radius of Area</t>
    <phoneticPr fontId="1" type="noConversion"/>
  </si>
  <si>
    <t>Senate Area Miles^2</t>
    <phoneticPr fontId="1" type="noConversion"/>
  </si>
  <si>
    <t>Senate District</t>
    <phoneticPr fontId="1" type="noConversion"/>
  </si>
  <si>
    <t>House Area Miles^2</t>
    <phoneticPr fontId="1" type="noConversion"/>
  </si>
  <si>
    <t>Montana Legislative Districts, 2012 Redistricting</t>
    <phoneticPr fontId="1" type="noConversion"/>
  </si>
  <si>
    <t>State</t>
    <phoneticPr fontId="1" type="noConversion"/>
  </si>
  <si>
    <t>Montana House of Representatives Districts, 2012 Redistricting</t>
    <phoneticPr fontId="1" type="noConversion"/>
  </si>
  <si>
    <t>Prepared by James Conner at www.flatheadmemo.com. Data from the Montana redistricting commission. Registered voters is a subset of the voting eligible population. In 2012 in Montana, only  87.3 percent of the VEP was registered to vote.</t>
    <phoneticPr fontId="1" type="noConversion"/>
  </si>
  <si>
    <t>House District</t>
    <phoneticPr fontId="1" type="noConversion"/>
  </si>
  <si>
    <t>AREA miles sq</t>
    <phoneticPr fontId="1" type="noConversion"/>
  </si>
  <si>
    <t>POPULATION 2010</t>
    <phoneticPr fontId="1" type="noConversion"/>
  </si>
  <si>
    <t>Age ≥ 18</t>
    <phoneticPr fontId="1" type="noConversion"/>
  </si>
  <si>
    <t>VAP Percent</t>
    <phoneticPr fontId="1" type="noConversion"/>
  </si>
  <si>
    <t>Estimated (VEP=.985VAP) Voting Eligible Population 2010</t>
    <phoneticPr fontId="1" type="noConversion"/>
  </si>
  <si>
    <t>Registered July 2013</t>
    <phoneticPr fontId="1" type="noConversion"/>
  </si>
  <si>
    <t>Native American Population</t>
    <phoneticPr fontId="1" type="noConversion"/>
  </si>
  <si>
    <t>Age ≥ 18 Native American</t>
    <phoneticPr fontId="1" type="noConversion"/>
  </si>
  <si>
    <t>Native American percent voting age population</t>
    <phoneticPr fontId="1" type="noConversion"/>
  </si>
  <si>
    <t>Square Root of Area</t>
    <phoneticPr fontId="1" type="noConversion"/>
  </si>
</sst>
</file>

<file path=xl/styles.xml><?xml version="1.0" encoding="utf-8"?>
<styleSheet xmlns="http://schemas.openxmlformats.org/spreadsheetml/2006/main">
  <numFmts count="4">
    <numFmt numFmtId="164" formatCode="#,##0.0_);\-#,##0.0"/>
    <numFmt numFmtId="165" formatCode="0.0%"/>
    <numFmt numFmtId="168" formatCode="#,##0_);\-#,##0"/>
    <numFmt numFmtId="169" formatCode="#,##0_);\-#,##0"/>
  </numFmts>
  <fonts count="13">
    <font>
      <sz val="10"/>
      <color theme="1"/>
      <name val="Verdana"/>
      <family val="2"/>
      <scheme val="minor"/>
    </font>
    <font>
      <sz val="8"/>
      <name val="Calibri"/>
    </font>
    <font>
      <b/>
      <sz val="14"/>
      <color indexed="8"/>
      <name val="Calibri"/>
    </font>
    <font>
      <sz val="14"/>
      <color indexed="8"/>
      <name val="Calibri"/>
    </font>
    <font>
      <sz val="14"/>
      <color indexed="16"/>
      <name val="Calibri"/>
    </font>
    <font>
      <b/>
      <sz val="14"/>
      <color indexed="18"/>
      <name val="Calibri"/>
    </font>
    <font>
      <sz val="14"/>
      <color indexed="18"/>
      <name val="Calibri"/>
    </font>
    <font>
      <sz val="14"/>
      <color indexed="8"/>
      <name val="Constantia"/>
    </font>
    <font>
      <sz val="14"/>
      <color indexed="18"/>
      <name val="Constantia"/>
    </font>
    <font>
      <sz val="14"/>
      <color indexed="16"/>
      <name val="Constantia"/>
    </font>
    <font>
      <b/>
      <sz val="20"/>
      <color indexed="8"/>
      <name val="Calibri"/>
    </font>
    <font>
      <sz val="20"/>
      <color indexed="8"/>
      <name val="Verdana"/>
      <family val="2"/>
    </font>
    <font>
      <b/>
      <sz val="14"/>
      <color indexed="9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center" wrapText="1"/>
    </xf>
    <xf numFmtId="165" fontId="3" fillId="0" borderId="0" xfId="0" applyNumberFormat="1" applyFont="1"/>
    <xf numFmtId="3" fontId="4" fillId="0" borderId="0" xfId="0" applyNumberFormat="1" applyFont="1"/>
    <xf numFmtId="165" fontId="6" fillId="0" borderId="0" xfId="0" applyNumberFormat="1" applyFont="1"/>
    <xf numFmtId="0" fontId="2" fillId="0" borderId="0" xfId="0" applyFont="1"/>
    <xf numFmtId="49" fontId="7" fillId="0" borderId="0" xfId="0" applyNumberFormat="1" applyFont="1" applyAlignment="1">
      <alignment vertical="top" wrapText="1"/>
    </xf>
    <xf numFmtId="49" fontId="8" fillId="0" borderId="0" xfId="0" applyNumberFormat="1" applyFont="1" applyAlignment="1">
      <alignment vertical="top" wrapText="1"/>
    </xf>
    <xf numFmtId="49" fontId="9" fillId="0" borderId="0" xfId="0" applyNumberFormat="1" applyFont="1" applyAlignment="1">
      <alignment vertical="top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1" xfId="0" applyNumberFormat="1" applyFont="1" applyBorder="1" applyAlignment="1">
      <alignment vertical="top"/>
    </xf>
    <xf numFmtId="164" fontId="3" fillId="0" borderId="1" xfId="0" applyNumberFormat="1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165" fontId="6" fillId="0" borderId="1" xfId="0" applyNumberFormat="1" applyFont="1" applyBorder="1" applyAlignment="1">
      <alignment vertical="top"/>
    </xf>
    <xf numFmtId="3" fontId="4" fillId="0" borderId="1" xfId="0" applyNumberFormat="1" applyFont="1" applyBorder="1" applyAlignment="1">
      <alignment vertical="top"/>
    </xf>
    <xf numFmtId="165" fontId="3" fillId="0" borderId="1" xfId="0" applyNumberFormat="1" applyFont="1" applyBorder="1" applyAlignment="1">
      <alignment vertical="top"/>
    </xf>
    <xf numFmtId="165" fontId="5" fillId="0" borderId="1" xfId="0" applyNumberFormat="1" applyFont="1" applyBorder="1" applyAlignment="1">
      <alignment vertical="top"/>
    </xf>
    <xf numFmtId="165" fontId="5" fillId="0" borderId="1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horizontal="right"/>
    </xf>
    <xf numFmtId="164" fontId="3" fillId="0" borderId="1" xfId="0" applyNumberFormat="1" applyFont="1" applyFill="1" applyBorder="1"/>
    <xf numFmtId="3" fontId="3" fillId="0" borderId="1" xfId="0" applyNumberFormat="1" applyFont="1" applyFill="1" applyBorder="1"/>
    <xf numFmtId="165" fontId="6" fillId="0" borderId="1" xfId="0" applyNumberFormat="1" applyFont="1" applyFill="1" applyBorder="1" applyAlignment="1">
      <alignment vertical="top"/>
    </xf>
    <xf numFmtId="3" fontId="4" fillId="0" borderId="1" xfId="0" applyNumberFormat="1" applyFont="1" applyFill="1" applyBorder="1" applyAlignment="1">
      <alignment vertical="top"/>
    </xf>
    <xf numFmtId="165" fontId="3" fillId="0" borderId="1" xfId="0" applyNumberFormat="1" applyFont="1" applyFill="1" applyBorder="1" applyAlignment="1">
      <alignment vertical="top"/>
    </xf>
    <xf numFmtId="0" fontId="3" fillId="0" borderId="2" xfId="0" applyFont="1" applyFill="1" applyBorder="1"/>
    <xf numFmtId="0" fontId="3" fillId="0" borderId="0" xfId="0" applyFont="1" applyFill="1" applyBorder="1"/>
    <xf numFmtId="0" fontId="2" fillId="0" borderId="1" xfId="0" applyNumberFormat="1" applyFont="1" applyFill="1" applyBorder="1" applyAlignment="1">
      <alignment vertical="top"/>
    </xf>
    <xf numFmtId="164" fontId="3" fillId="0" borderId="1" xfId="0" applyNumberFormat="1" applyFont="1" applyFill="1" applyBorder="1" applyAlignment="1">
      <alignment vertical="top"/>
    </xf>
    <xf numFmtId="3" fontId="3" fillId="0" borderId="1" xfId="0" applyNumberFormat="1" applyFont="1" applyFill="1" applyBorder="1" applyAlignment="1">
      <alignment vertical="top"/>
    </xf>
    <xf numFmtId="0" fontId="3" fillId="0" borderId="1" xfId="0" applyFont="1" applyFill="1" applyBorder="1"/>
    <xf numFmtId="0" fontId="12" fillId="2" borderId="1" xfId="0" applyNumberFormat="1" applyFont="1" applyFill="1" applyBorder="1" applyAlignment="1">
      <alignment horizontal="center" wrapText="1"/>
    </xf>
    <xf numFmtId="3" fontId="12" fillId="2" borderId="1" xfId="0" applyNumberFormat="1" applyFont="1" applyFill="1" applyBorder="1" applyAlignment="1">
      <alignment horizontal="center" wrapText="1"/>
    </xf>
    <xf numFmtId="165" fontId="12" fillId="2" borderId="1" xfId="0" applyNumberFormat="1" applyFont="1" applyFill="1" applyBorder="1" applyAlignment="1">
      <alignment horizontal="center" wrapText="1"/>
    </xf>
    <xf numFmtId="169" fontId="3" fillId="0" borderId="1" xfId="0" applyNumberFormat="1" applyFont="1" applyBorder="1" applyAlignment="1">
      <alignment vertical="top"/>
    </xf>
    <xf numFmtId="169" fontId="2" fillId="0" borderId="1" xfId="0" applyNumberFormat="1" applyFont="1" applyBorder="1" applyAlignment="1">
      <alignment vertical="top"/>
    </xf>
    <xf numFmtId="169" fontId="2" fillId="0" borderId="1" xfId="0" applyNumberFormat="1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N112"/>
  <sheetViews>
    <sheetView showGridLines="0" tabSelected="1" zoomScale="125" workbookViewId="0">
      <pane ySplit="3" topLeftCell="A82" activePane="bottomLeft" state="frozen"/>
      <selection pane="bottomLeft" activeCell="B105" sqref="B105"/>
    </sheetView>
  </sheetViews>
  <sheetFormatPr baseColWidth="10" defaultColWidth="21.7109375" defaultRowHeight="20" customHeight="1"/>
  <cols>
    <col min="1" max="1" width="11.7109375" style="1" customWidth="1"/>
    <col min="2" max="2" width="10.140625" style="7" customWidth="1"/>
    <col min="3" max="5" width="10" style="1" customWidth="1"/>
    <col min="6" max="6" width="12.28515625" style="2" customWidth="1"/>
    <col min="7" max="7" width="11.42578125" style="2" customWidth="1"/>
    <col min="8" max="8" width="15" style="6" customWidth="1"/>
    <col min="9" max="9" width="15" style="5" customWidth="1"/>
    <col min="10" max="10" width="11.28515625" style="4" customWidth="1"/>
    <col min="11" max="11" width="12.85546875" style="2" customWidth="1"/>
    <col min="12" max="12" width="13.5703125" style="2" customWidth="1"/>
    <col min="13" max="13" width="13.140625" style="6" customWidth="1"/>
    <col min="14" max="16384" width="21.7109375" style="1"/>
  </cols>
  <sheetData>
    <row r="2" spans="1:66" ht="39" customHeight="1">
      <c r="B2" s="11" t="s">
        <v>6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66" s="3" customFormat="1" ht="77" customHeight="1">
      <c r="B3" s="33" t="s">
        <v>8</v>
      </c>
      <c r="C3" s="33" t="s">
        <v>9</v>
      </c>
      <c r="D3" s="33" t="s">
        <v>18</v>
      </c>
      <c r="E3" s="33" t="s">
        <v>0</v>
      </c>
      <c r="F3" s="34" t="s">
        <v>10</v>
      </c>
      <c r="G3" s="34" t="s">
        <v>11</v>
      </c>
      <c r="H3" s="35" t="s">
        <v>12</v>
      </c>
      <c r="I3" s="34" t="s">
        <v>13</v>
      </c>
      <c r="J3" s="35" t="s">
        <v>14</v>
      </c>
      <c r="K3" s="34" t="s">
        <v>15</v>
      </c>
      <c r="L3" s="34" t="s">
        <v>16</v>
      </c>
      <c r="M3" s="35" t="s">
        <v>17</v>
      </c>
    </row>
    <row r="4" spans="1:66" ht="20" customHeight="1">
      <c r="B4" s="13">
        <v>1</v>
      </c>
      <c r="C4" s="14">
        <v>380.86883499999999</v>
      </c>
      <c r="D4" s="14">
        <f>SQRT(C4)</f>
        <v>19.515861113463583</v>
      </c>
      <c r="E4" s="14">
        <f>SQRT(C4/3.14159)</f>
        <v>11.01065020433103</v>
      </c>
      <c r="F4" s="15">
        <v>9838</v>
      </c>
      <c r="G4" s="15">
        <v>7897</v>
      </c>
      <c r="H4" s="16">
        <f>G4/F4</f>
        <v>0.8027038015856881</v>
      </c>
      <c r="I4" s="17">
        <f>G4*0.985</f>
        <v>7778.5450000000001</v>
      </c>
      <c r="J4" s="18"/>
      <c r="K4" s="15">
        <v>264</v>
      </c>
      <c r="L4" s="15">
        <v>199</v>
      </c>
      <c r="M4" s="16">
        <v>2.5198999999999999E-2</v>
      </c>
    </row>
    <row r="5" spans="1:66" ht="20" customHeight="1">
      <c r="B5" s="13">
        <v>2</v>
      </c>
      <c r="C5" s="14">
        <v>3282.79736</v>
      </c>
      <c r="D5" s="14">
        <f t="shared" ref="D5:D68" si="0">SQRT(C5)</f>
        <v>57.295701060376246</v>
      </c>
      <c r="E5" s="14">
        <f t="shared" ref="E5:E68" si="1">SQRT(C5/3.14159)</f>
        <v>32.32565137248811</v>
      </c>
      <c r="F5" s="15">
        <v>9849</v>
      </c>
      <c r="G5" s="15">
        <v>7894</v>
      </c>
      <c r="H5" s="16">
        <f t="shared" ref="H5:H68" si="2">G5/F5</f>
        <v>0.80150269062849022</v>
      </c>
      <c r="I5" s="17">
        <f t="shared" ref="I5:I68" si="3">G5*0.985</f>
        <v>7775.59</v>
      </c>
      <c r="J5" s="18"/>
      <c r="K5" s="15">
        <v>221</v>
      </c>
      <c r="L5" s="15">
        <v>168</v>
      </c>
      <c r="M5" s="16">
        <v>2.1281999999999999E-2</v>
      </c>
    </row>
    <row r="6" spans="1:66" s="32" customFormat="1" ht="20" customHeight="1">
      <c r="A6" s="28"/>
      <c r="B6" s="29">
        <v>3</v>
      </c>
      <c r="C6" s="30">
        <v>1773.22937</v>
      </c>
      <c r="D6" s="14">
        <f t="shared" si="0"/>
        <v>42.109730110747563</v>
      </c>
      <c r="E6" s="14">
        <f t="shared" si="1"/>
        <v>23.757881128205049</v>
      </c>
      <c r="F6" s="31">
        <v>9981</v>
      </c>
      <c r="G6" s="31">
        <v>7690</v>
      </c>
      <c r="H6" s="24">
        <f t="shared" si="2"/>
        <v>0.77046388137461175</v>
      </c>
      <c r="I6" s="25">
        <f t="shared" si="3"/>
        <v>7574.65</v>
      </c>
      <c r="J6" s="26"/>
      <c r="K6" s="31">
        <v>323</v>
      </c>
      <c r="L6" s="31">
        <v>236</v>
      </c>
      <c r="M6" s="24">
        <v>3.0689000000000001E-2</v>
      </c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</row>
    <row r="7" spans="1:66" s="32" customFormat="1" ht="20" customHeight="1">
      <c r="A7" s="28"/>
      <c r="B7" s="29">
        <v>4</v>
      </c>
      <c r="C7" s="30">
        <v>281.96435500000001</v>
      </c>
      <c r="D7" s="14">
        <f t="shared" si="0"/>
        <v>16.791794275776489</v>
      </c>
      <c r="E7" s="14">
        <f t="shared" si="1"/>
        <v>9.4737594205419029</v>
      </c>
      <c r="F7" s="31">
        <v>9915</v>
      </c>
      <c r="G7" s="31">
        <v>7547</v>
      </c>
      <c r="H7" s="24">
        <f t="shared" si="2"/>
        <v>0.76116994452849218</v>
      </c>
      <c r="I7" s="25">
        <f t="shared" si="3"/>
        <v>7433.7950000000001</v>
      </c>
      <c r="J7" s="26"/>
      <c r="K7" s="31">
        <v>250</v>
      </c>
      <c r="L7" s="31">
        <v>171</v>
      </c>
      <c r="M7" s="24">
        <v>2.2658000000000001E-2</v>
      </c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</row>
    <row r="8" spans="1:66" s="32" customFormat="1" ht="20" customHeight="1">
      <c r="A8" s="28"/>
      <c r="B8" s="29">
        <v>5</v>
      </c>
      <c r="C8" s="30">
        <v>91.803748999999996</v>
      </c>
      <c r="D8" s="14">
        <f t="shared" si="0"/>
        <v>9.5814272945109806</v>
      </c>
      <c r="E8" s="14">
        <f t="shared" si="1"/>
        <v>5.405743758101945</v>
      </c>
      <c r="F8" s="31">
        <v>9869</v>
      </c>
      <c r="G8" s="31">
        <v>7949</v>
      </c>
      <c r="H8" s="24">
        <f t="shared" si="2"/>
        <v>0.80545141351707361</v>
      </c>
      <c r="I8" s="25">
        <f t="shared" si="3"/>
        <v>7829.7650000000003</v>
      </c>
      <c r="J8" s="26"/>
      <c r="K8" s="31">
        <v>168</v>
      </c>
      <c r="L8" s="31">
        <v>111</v>
      </c>
      <c r="M8" s="24">
        <v>1.3964000000000001E-2</v>
      </c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</row>
    <row r="9" spans="1:66" s="32" customFormat="1" ht="20" customHeight="1">
      <c r="A9" s="28"/>
      <c r="B9" s="29">
        <v>6</v>
      </c>
      <c r="C9" s="30">
        <v>608.48193400000002</v>
      </c>
      <c r="D9" s="14">
        <f t="shared" si="0"/>
        <v>24.667426578384703</v>
      </c>
      <c r="E9" s="14">
        <f t="shared" si="1"/>
        <v>13.917111006095348</v>
      </c>
      <c r="F9" s="31">
        <v>9953</v>
      </c>
      <c r="G9" s="31">
        <v>7644</v>
      </c>
      <c r="H9" s="24">
        <f t="shared" si="2"/>
        <v>0.76800964533306537</v>
      </c>
      <c r="I9" s="25">
        <f t="shared" si="3"/>
        <v>7529.34</v>
      </c>
      <c r="J9" s="26"/>
      <c r="K9" s="31">
        <v>169</v>
      </c>
      <c r="L9" s="31">
        <v>121</v>
      </c>
      <c r="M9" s="24">
        <v>1.5828999999999999E-2</v>
      </c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</row>
    <row r="10" spans="1:66" s="32" customFormat="1" ht="20" customHeight="1">
      <c r="A10" s="28"/>
      <c r="B10" s="29">
        <v>7</v>
      </c>
      <c r="C10" s="30">
        <v>3.3472520000000001</v>
      </c>
      <c r="D10" s="14">
        <f t="shared" si="0"/>
        <v>1.8295496713672466</v>
      </c>
      <c r="E10" s="14">
        <f t="shared" si="1"/>
        <v>1.0322133031053524</v>
      </c>
      <c r="F10" s="31">
        <v>9955</v>
      </c>
      <c r="G10" s="31">
        <v>7745</v>
      </c>
      <c r="H10" s="24">
        <f t="shared" si="2"/>
        <v>0.77800100452034149</v>
      </c>
      <c r="I10" s="25">
        <f t="shared" si="3"/>
        <v>7628.8249999999998</v>
      </c>
      <c r="J10" s="26"/>
      <c r="K10" s="31">
        <v>346</v>
      </c>
      <c r="L10" s="31">
        <v>233</v>
      </c>
      <c r="M10" s="24">
        <v>3.0084E-2</v>
      </c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</row>
    <row r="11" spans="1:66" s="32" customFormat="1" ht="20" customHeight="1">
      <c r="A11" s="28"/>
      <c r="B11" s="29">
        <v>8</v>
      </c>
      <c r="C11" s="30">
        <v>9.9973840000000003</v>
      </c>
      <c r="D11" s="14">
        <f t="shared" si="0"/>
        <v>3.1618640071957556</v>
      </c>
      <c r="E11" s="14">
        <f t="shared" si="1"/>
        <v>1.783891490848913</v>
      </c>
      <c r="F11" s="31">
        <v>9989</v>
      </c>
      <c r="G11" s="31">
        <v>7156</v>
      </c>
      <c r="H11" s="24">
        <f t="shared" si="2"/>
        <v>0.71638802682951241</v>
      </c>
      <c r="I11" s="25">
        <f t="shared" si="3"/>
        <v>7048.66</v>
      </c>
      <c r="J11" s="26"/>
      <c r="K11" s="31">
        <v>254</v>
      </c>
      <c r="L11" s="31">
        <v>163</v>
      </c>
      <c r="M11" s="24">
        <v>2.2778E-2</v>
      </c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</row>
    <row r="12" spans="1:66" s="32" customFormat="1" ht="20" customHeight="1">
      <c r="A12" s="28"/>
      <c r="B12" s="29">
        <v>9</v>
      </c>
      <c r="C12" s="30">
        <v>11.828461000000001</v>
      </c>
      <c r="D12" s="14">
        <f t="shared" si="0"/>
        <v>3.4392529712133713</v>
      </c>
      <c r="E12" s="14">
        <f t="shared" si="1"/>
        <v>1.9403915210337292</v>
      </c>
      <c r="F12" s="31">
        <v>9999</v>
      </c>
      <c r="G12" s="31">
        <v>7514</v>
      </c>
      <c r="H12" s="24">
        <f t="shared" si="2"/>
        <v>0.75147514751475153</v>
      </c>
      <c r="I12" s="25">
        <f t="shared" si="3"/>
        <v>7401.29</v>
      </c>
      <c r="J12" s="26"/>
      <c r="K12" s="31">
        <v>325</v>
      </c>
      <c r="L12" s="31">
        <v>209</v>
      </c>
      <c r="M12" s="24">
        <v>2.7814999999999999E-2</v>
      </c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</row>
    <row r="13" spans="1:66" s="32" customFormat="1" ht="20" customHeight="1">
      <c r="A13" s="28"/>
      <c r="B13" s="29">
        <v>10</v>
      </c>
      <c r="C13" s="30">
        <v>346.61746199999999</v>
      </c>
      <c r="D13" s="14">
        <f t="shared" si="0"/>
        <v>18.617665320872003</v>
      </c>
      <c r="E13" s="14">
        <f t="shared" si="1"/>
        <v>10.503897280146454</v>
      </c>
      <c r="F13" s="31">
        <v>9890</v>
      </c>
      <c r="G13" s="31">
        <v>7991</v>
      </c>
      <c r="H13" s="24">
        <f t="shared" si="2"/>
        <v>0.8079878665318504</v>
      </c>
      <c r="I13" s="25">
        <f t="shared" si="3"/>
        <v>7871.1350000000002</v>
      </c>
      <c r="J13" s="26"/>
      <c r="K13" s="31">
        <v>171</v>
      </c>
      <c r="L13" s="31">
        <v>131</v>
      </c>
      <c r="M13" s="24">
        <v>1.6393000000000001E-2</v>
      </c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</row>
    <row r="14" spans="1:66" s="32" customFormat="1" ht="20" customHeight="1">
      <c r="A14" s="28"/>
      <c r="B14" s="29">
        <v>11</v>
      </c>
      <c r="C14" s="30">
        <v>182.883835</v>
      </c>
      <c r="D14" s="14">
        <f t="shared" si="0"/>
        <v>13.523454994933802</v>
      </c>
      <c r="E14" s="14">
        <f t="shared" si="1"/>
        <v>7.6297956640255542</v>
      </c>
      <c r="F14" s="31">
        <v>9988</v>
      </c>
      <c r="G14" s="31">
        <v>7510</v>
      </c>
      <c r="H14" s="24">
        <f t="shared" si="2"/>
        <v>0.75190228273928716</v>
      </c>
      <c r="I14" s="25">
        <f t="shared" si="3"/>
        <v>7397.3499999999995</v>
      </c>
      <c r="J14" s="26"/>
      <c r="K14" s="31">
        <v>147</v>
      </c>
      <c r="L14" s="31">
        <v>109</v>
      </c>
      <c r="M14" s="24">
        <v>1.4514000000000001E-2</v>
      </c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</row>
    <row r="15" spans="1:66" ht="20" customHeight="1">
      <c r="B15" s="13">
        <v>12</v>
      </c>
      <c r="C15" s="14">
        <v>589.05310099999997</v>
      </c>
      <c r="D15" s="14">
        <f t="shared" si="0"/>
        <v>24.270416168660972</v>
      </c>
      <c r="E15" s="14">
        <f t="shared" si="1"/>
        <v>13.693121773771368</v>
      </c>
      <c r="F15" s="15">
        <v>9886</v>
      </c>
      <c r="G15" s="15">
        <v>7674</v>
      </c>
      <c r="H15" s="16">
        <f t="shared" si="2"/>
        <v>0.77624924135140605</v>
      </c>
      <c r="I15" s="17">
        <f t="shared" si="3"/>
        <v>7558.89</v>
      </c>
      <c r="J15" s="18"/>
      <c r="K15" s="15">
        <v>1899</v>
      </c>
      <c r="L15" s="15">
        <v>1198</v>
      </c>
      <c r="M15" s="16">
        <v>0.156112</v>
      </c>
    </row>
    <row r="16" spans="1:66" ht="20" customHeight="1">
      <c r="B16" s="13">
        <v>13</v>
      </c>
      <c r="C16" s="14">
        <v>2378.2963800000002</v>
      </c>
      <c r="D16" s="14">
        <f t="shared" si="0"/>
        <v>48.76778014222095</v>
      </c>
      <c r="E16" s="14">
        <f t="shared" si="1"/>
        <v>27.514285189151867</v>
      </c>
      <c r="F16" s="15">
        <v>9987</v>
      </c>
      <c r="G16" s="15">
        <v>7860</v>
      </c>
      <c r="H16" s="16">
        <f t="shared" si="2"/>
        <v>0.78702313006908986</v>
      </c>
      <c r="I16" s="17">
        <f t="shared" si="3"/>
        <v>7742.0999999999995</v>
      </c>
      <c r="J16" s="18"/>
      <c r="K16" s="15">
        <v>238</v>
      </c>
      <c r="L16" s="15">
        <v>171</v>
      </c>
      <c r="M16" s="16">
        <v>2.1756000000000001E-2</v>
      </c>
    </row>
    <row r="17" spans="2:13" ht="20" customHeight="1">
      <c r="B17" s="13">
        <v>14</v>
      </c>
      <c r="C17" s="14">
        <v>2505.0390600000001</v>
      </c>
      <c r="D17" s="14">
        <f t="shared" si="0"/>
        <v>50.050365233432615</v>
      </c>
      <c r="E17" s="14">
        <f t="shared" si="1"/>
        <v>28.237906643235647</v>
      </c>
      <c r="F17" s="15">
        <v>9981</v>
      </c>
      <c r="G17" s="15">
        <v>8007</v>
      </c>
      <c r="H17" s="16">
        <f t="shared" si="2"/>
        <v>0.80222422602945598</v>
      </c>
      <c r="I17" s="17">
        <f t="shared" si="3"/>
        <v>7886.8949999999995</v>
      </c>
      <c r="J17" s="18"/>
      <c r="K17" s="15">
        <v>780</v>
      </c>
      <c r="L17" s="15">
        <v>565</v>
      </c>
      <c r="M17" s="16">
        <v>7.0563000000000001E-2</v>
      </c>
    </row>
    <row r="18" spans="2:13" ht="20" customHeight="1">
      <c r="B18" s="13">
        <v>15</v>
      </c>
      <c r="C18" s="14">
        <v>2480.78881</v>
      </c>
      <c r="D18" s="14">
        <f t="shared" si="0"/>
        <v>49.807517605277219</v>
      </c>
      <c r="E18" s="14">
        <f t="shared" si="1"/>
        <v>28.100894483176475</v>
      </c>
      <c r="F18" s="15">
        <v>9600</v>
      </c>
      <c r="G18" s="15">
        <v>6522</v>
      </c>
      <c r="H18" s="19">
        <f t="shared" si="2"/>
        <v>0.67937499999999995</v>
      </c>
      <c r="I18" s="17">
        <f t="shared" si="3"/>
        <v>6424.17</v>
      </c>
      <c r="J18" s="18"/>
      <c r="K18" s="15">
        <v>6159</v>
      </c>
      <c r="L18" s="15">
        <v>3821</v>
      </c>
      <c r="M18" s="20">
        <v>0.58586300000000002</v>
      </c>
    </row>
    <row r="19" spans="2:13" ht="20" customHeight="1">
      <c r="B19" s="13">
        <v>16</v>
      </c>
      <c r="C19" s="14">
        <v>2620.5</v>
      </c>
      <c r="D19" s="14">
        <f t="shared" si="0"/>
        <v>51.190819489435796</v>
      </c>
      <c r="E19" s="14">
        <f t="shared" si="1"/>
        <v>28.881339326727577</v>
      </c>
      <c r="F19" s="15">
        <v>9604</v>
      </c>
      <c r="G19" s="15">
        <v>6575</v>
      </c>
      <c r="H19" s="19">
        <f t="shared" si="2"/>
        <v>0.68461057892544774</v>
      </c>
      <c r="I19" s="17">
        <f t="shared" si="3"/>
        <v>6476.375</v>
      </c>
      <c r="J19" s="18"/>
      <c r="K19" s="15">
        <v>6808</v>
      </c>
      <c r="L19" s="15">
        <v>4408</v>
      </c>
      <c r="M19" s="20">
        <v>0.67041799999999996</v>
      </c>
    </row>
    <row r="20" spans="2:13" ht="20" customHeight="1">
      <c r="B20" s="13">
        <v>17</v>
      </c>
      <c r="C20" s="14">
        <v>5547.8139600000004</v>
      </c>
      <c r="D20" s="14">
        <f t="shared" si="0"/>
        <v>74.483648943912513</v>
      </c>
      <c r="E20" s="14">
        <f t="shared" si="1"/>
        <v>42.022916626406619</v>
      </c>
      <c r="F20" s="15">
        <v>9901</v>
      </c>
      <c r="G20" s="15">
        <v>7685</v>
      </c>
      <c r="H20" s="16">
        <f t="shared" si="2"/>
        <v>0.77618422381577623</v>
      </c>
      <c r="I20" s="17">
        <f t="shared" si="3"/>
        <v>7569.7249999999995</v>
      </c>
      <c r="J20" s="18"/>
      <c r="K20" s="15">
        <v>390</v>
      </c>
      <c r="L20" s="15">
        <v>294</v>
      </c>
      <c r="M20" s="16">
        <v>3.8255999999999998E-2</v>
      </c>
    </row>
    <row r="21" spans="2:13" ht="20" customHeight="1">
      <c r="B21" s="13">
        <v>18</v>
      </c>
      <c r="C21" s="14">
        <v>2135.5183099999999</v>
      </c>
      <c r="D21" s="14">
        <f t="shared" si="0"/>
        <v>46.211668548105898</v>
      </c>
      <c r="E21" s="14">
        <f t="shared" si="1"/>
        <v>26.072153044307921</v>
      </c>
      <c r="F21" s="15">
        <v>9903</v>
      </c>
      <c r="G21" s="15">
        <v>7731</v>
      </c>
      <c r="H21" s="16">
        <f t="shared" si="2"/>
        <v>0.78067252347773397</v>
      </c>
      <c r="I21" s="17">
        <f t="shared" si="3"/>
        <v>7615.0349999999999</v>
      </c>
      <c r="J21" s="18"/>
      <c r="K21" s="15">
        <v>768</v>
      </c>
      <c r="L21" s="15">
        <v>530</v>
      </c>
      <c r="M21" s="16">
        <v>6.8555000000000005E-2</v>
      </c>
    </row>
    <row r="22" spans="2:13" ht="20" customHeight="1">
      <c r="B22" s="13">
        <v>19</v>
      </c>
      <c r="C22" s="14">
        <v>1817.67761</v>
      </c>
      <c r="D22" s="14">
        <f t="shared" si="0"/>
        <v>42.634230496163525</v>
      </c>
      <c r="E22" s="14">
        <f t="shared" si="1"/>
        <v>24.053798907199074</v>
      </c>
      <c r="F22" s="15">
        <v>9919</v>
      </c>
      <c r="G22" s="15">
        <v>7713</v>
      </c>
      <c r="H22" s="16">
        <f t="shared" si="2"/>
        <v>0.77759854824075003</v>
      </c>
      <c r="I22" s="17">
        <f t="shared" si="3"/>
        <v>7597.3050000000003</v>
      </c>
      <c r="J22" s="18"/>
      <c r="K22" s="15">
        <v>400</v>
      </c>
      <c r="L22" s="15">
        <v>295</v>
      </c>
      <c r="M22" s="16">
        <v>3.8247000000000003E-2</v>
      </c>
    </row>
    <row r="23" spans="2:13" ht="20" customHeight="1">
      <c r="B23" s="13">
        <v>20</v>
      </c>
      <c r="C23" s="14">
        <v>37.534377999999997</v>
      </c>
      <c r="D23" s="14">
        <f t="shared" si="0"/>
        <v>6.1265306658826084</v>
      </c>
      <c r="E23" s="14">
        <f t="shared" si="1"/>
        <v>3.4565262447785838</v>
      </c>
      <c r="F23" s="15">
        <v>9956</v>
      </c>
      <c r="G23" s="15">
        <v>7584</v>
      </c>
      <c r="H23" s="16">
        <f t="shared" si="2"/>
        <v>0.76175170751305743</v>
      </c>
      <c r="I23" s="17">
        <f t="shared" si="3"/>
        <v>7470.24</v>
      </c>
      <c r="J23" s="18"/>
      <c r="K23" s="15">
        <v>266</v>
      </c>
      <c r="L23" s="15">
        <v>173</v>
      </c>
      <c r="M23" s="16">
        <v>2.2811000000000001E-2</v>
      </c>
    </row>
    <row r="24" spans="2:13" ht="20" customHeight="1">
      <c r="B24" s="13">
        <v>21</v>
      </c>
      <c r="C24" s="14">
        <v>4.902374</v>
      </c>
      <c r="D24" s="14">
        <f t="shared" si="0"/>
        <v>2.214130529124243</v>
      </c>
      <c r="E24" s="14">
        <f t="shared" si="1"/>
        <v>1.2491899087198794</v>
      </c>
      <c r="F24" s="15">
        <v>9894</v>
      </c>
      <c r="G24" s="15">
        <v>7578</v>
      </c>
      <c r="H24" s="16">
        <f t="shared" si="2"/>
        <v>0.76591873862947246</v>
      </c>
      <c r="I24" s="17">
        <f t="shared" si="3"/>
        <v>7464.33</v>
      </c>
      <c r="J24" s="18"/>
      <c r="K24" s="15">
        <v>563</v>
      </c>
      <c r="L24" s="15">
        <v>374</v>
      </c>
      <c r="M24" s="16">
        <v>4.9353000000000001E-2</v>
      </c>
    </row>
    <row r="25" spans="2:13" ht="20" customHeight="1">
      <c r="B25" s="13">
        <v>22</v>
      </c>
      <c r="C25" s="14">
        <v>114.83741000000001</v>
      </c>
      <c r="D25" s="14">
        <f t="shared" si="0"/>
        <v>10.716221815546746</v>
      </c>
      <c r="E25" s="14">
        <f t="shared" si="1"/>
        <v>6.0459832767310404</v>
      </c>
      <c r="F25" s="15">
        <v>9859</v>
      </c>
      <c r="G25" s="15">
        <v>7549</v>
      </c>
      <c r="H25" s="16">
        <f t="shared" si="2"/>
        <v>0.7656963180849985</v>
      </c>
      <c r="I25" s="17">
        <f t="shared" si="3"/>
        <v>7435.7650000000003</v>
      </c>
      <c r="J25" s="18"/>
      <c r="K25" s="15">
        <v>773</v>
      </c>
      <c r="L25" s="15">
        <v>508</v>
      </c>
      <c r="M25" s="16">
        <v>6.7294000000000007E-2</v>
      </c>
    </row>
    <row r="26" spans="2:13" ht="20" customHeight="1">
      <c r="B26" s="13">
        <v>23</v>
      </c>
      <c r="C26" s="14">
        <v>3.930393</v>
      </c>
      <c r="D26" s="14">
        <f t="shared" si="0"/>
        <v>1.9825218788200043</v>
      </c>
      <c r="E26" s="14">
        <f t="shared" si="1"/>
        <v>1.118518665572023</v>
      </c>
      <c r="F26" s="15">
        <v>9868</v>
      </c>
      <c r="G26" s="15">
        <v>7984</v>
      </c>
      <c r="H26" s="16">
        <f t="shared" si="2"/>
        <v>0.80907985407377381</v>
      </c>
      <c r="I26" s="17">
        <f t="shared" si="3"/>
        <v>7864.24</v>
      </c>
      <c r="J26" s="18"/>
      <c r="K26" s="15">
        <v>982</v>
      </c>
      <c r="L26" s="15">
        <v>633</v>
      </c>
      <c r="M26" s="16">
        <v>7.9283999999999993E-2</v>
      </c>
    </row>
    <row r="27" spans="2:13" ht="20" customHeight="1">
      <c r="B27" s="13">
        <v>24</v>
      </c>
      <c r="C27" s="14">
        <v>1.8981410000000001</v>
      </c>
      <c r="D27" s="14">
        <f t="shared" si="0"/>
        <v>1.3777303800090932</v>
      </c>
      <c r="E27" s="14">
        <f t="shared" si="1"/>
        <v>0.77730145761771829</v>
      </c>
      <c r="F27" s="15">
        <v>9791</v>
      </c>
      <c r="G27" s="15">
        <v>7514</v>
      </c>
      <c r="H27" s="16">
        <f t="shared" si="2"/>
        <v>0.76743948524154837</v>
      </c>
      <c r="I27" s="17">
        <f t="shared" si="3"/>
        <v>7401.29</v>
      </c>
      <c r="J27" s="18"/>
      <c r="K27" s="15">
        <v>864</v>
      </c>
      <c r="L27" s="15">
        <v>524</v>
      </c>
      <c r="M27" s="16">
        <v>6.9736000000000006E-2</v>
      </c>
    </row>
    <row r="28" spans="2:13" ht="20" customHeight="1">
      <c r="B28" s="13">
        <v>25</v>
      </c>
      <c r="C28" s="14">
        <v>2.2999839999999998</v>
      </c>
      <c r="D28" s="14">
        <f t="shared" si="0"/>
        <v>1.5165698137573489</v>
      </c>
      <c r="E28" s="14">
        <f t="shared" si="1"/>
        <v>0.85563325300617854</v>
      </c>
      <c r="F28" s="15">
        <v>9834</v>
      </c>
      <c r="G28" s="15">
        <v>7579</v>
      </c>
      <c r="H28" s="16">
        <f t="shared" si="2"/>
        <v>0.77069351230425054</v>
      </c>
      <c r="I28" s="17">
        <f t="shared" si="3"/>
        <v>7465.3149999999996</v>
      </c>
      <c r="J28" s="18"/>
      <c r="K28" s="15">
        <v>722</v>
      </c>
      <c r="L28" s="15">
        <v>473</v>
      </c>
      <c r="M28" s="16">
        <v>6.2408999999999999E-2</v>
      </c>
    </row>
    <row r="29" spans="2:13" ht="20" customHeight="1">
      <c r="B29" s="13">
        <v>26</v>
      </c>
      <c r="C29" s="14">
        <v>12.630373000000001</v>
      </c>
      <c r="D29" s="14">
        <f t="shared" si="0"/>
        <v>3.5539236063821069</v>
      </c>
      <c r="E29" s="14">
        <f t="shared" si="1"/>
        <v>2.0050875262579297</v>
      </c>
      <c r="F29" s="15">
        <v>10076</v>
      </c>
      <c r="G29" s="15">
        <v>7600</v>
      </c>
      <c r="H29" s="16">
        <f t="shared" si="2"/>
        <v>0.75426756649464077</v>
      </c>
      <c r="I29" s="17">
        <f t="shared" si="3"/>
        <v>7486</v>
      </c>
      <c r="J29" s="18"/>
      <c r="K29" s="15">
        <v>623</v>
      </c>
      <c r="L29" s="15">
        <v>445</v>
      </c>
      <c r="M29" s="16">
        <v>5.8553000000000001E-2</v>
      </c>
    </row>
    <row r="30" spans="2:13" ht="20" customHeight="1">
      <c r="B30" s="13">
        <v>27</v>
      </c>
      <c r="C30" s="14">
        <v>7079.1913999999997</v>
      </c>
      <c r="D30" s="14">
        <f t="shared" si="0"/>
        <v>84.137930804126626</v>
      </c>
      <c r="E30" s="14">
        <f t="shared" si="1"/>
        <v>47.469764188951615</v>
      </c>
      <c r="F30" s="15">
        <v>9900</v>
      </c>
      <c r="G30" s="15">
        <v>7661</v>
      </c>
      <c r="H30" s="16">
        <f t="shared" si="2"/>
        <v>0.77383838383838388</v>
      </c>
      <c r="I30" s="17">
        <f t="shared" si="3"/>
        <v>7546.085</v>
      </c>
      <c r="J30" s="18"/>
      <c r="K30" s="15">
        <v>207</v>
      </c>
      <c r="L30" s="15">
        <v>122</v>
      </c>
      <c r="M30" s="16">
        <v>1.5925000000000002E-2</v>
      </c>
    </row>
    <row r="31" spans="2:13" ht="20" customHeight="1">
      <c r="B31" s="13">
        <v>28</v>
      </c>
      <c r="C31" s="14">
        <v>12.349876</v>
      </c>
      <c r="D31" s="14">
        <f t="shared" si="0"/>
        <v>3.5142390356946409</v>
      </c>
      <c r="E31" s="14">
        <f t="shared" si="1"/>
        <v>1.9826978953926389</v>
      </c>
      <c r="F31" s="15">
        <v>9975</v>
      </c>
      <c r="G31" s="15">
        <v>7447</v>
      </c>
      <c r="H31" s="16">
        <f t="shared" si="2"/>
        <v>0.74656641604010021</v>
      </c>
      <c r="I31" s="17">
        <f t="shared" si="3"/>
        <v>7335.2950000000001</v>
      </c>
      <c r="J31" s="18"/>
      <c r="K31" s="15">
        <v>1587</v>
      </c>
      <c r="L31" s="15">
        <v>917</v>
      </c>
      <c r="M31" s="16">
        <v>0.123137</v>
      </c>
    </row>
    <row r="32" spans="2:13" ht="20" customHeight="1">
      <c r="B32" s="13">
        <v>29</v>
      </c>
      <c r="C32" s="14">
        <v>4580.9228499999999</v>
      </c>
      <c r="D32" s="14">
        <f t="shared" si="0"/>
        <v>67.682515098066503</v>
      </c>
      <c r="E32" s="14">
        <f t="shared" si="1"/>
        <v>38.185786133723127</v>
      </c>
      <c r="F32" s="15">
        <v>10029</v>
      </c>
      <c r="G32" s="15">
        <v>8029</v>
      </c>
      <c r="H32" s="16">
        <f t="shared" si="2"/>
        <v>0.80057832286369524</v>
      </c>
      <c r="I32" s="17">
        <f t="shared" si="3"/>
        <v>7908.5649999999996</v>
      </c>
      <c r="J32" s="18"/>
      <c r="K32" s="15">
        <v>219</v>
      </c>
      <c r="L32" s="15">
        <v>174</v>
      </c>
      <c r="M32" s="16">
        <v>2.1670999999999999E-2</v>
      </c>
    </row>
    <row r="33" spans="2:13" ht="20" customHeight="1">
      <c r="B33" s="13">
        <v>30</v>
      </c>
      <c r="C33" s="14">
        <v>8815.3759699999991</v>
      </c>
      <c r="D33" s="14">
        <f t="shared" si="0"/>
        <v>93.890233624163486</v>
      </c>
      <c r="E33" s="14">
        <f t="shared" si="1"/>
        <v>52.971914179353952</v>
      </c>
      <c r="F33" s="15">
        <v>9957</v>
      </c>
      <c r="G33" s="15">
        <v>7819</v>
      </c>
      <c r="H33" s="16">
        <f t="shared" si="2"/>
        <v>0.78527668976599374</v>
      </c>
      <c r="I33" s="17">
        <f t="shared" si="3"/>
        <v>7701.7150000000001</v>
      </c>
      <c r="J33" s="18"/>
      <c r="K33" s="15">
        <v>164</v>
      </c>
      <c r="L33" s="15">
        <v>119</v>
      </c>
      <c r="M33" s="16">
        <v>1.5219E-2</v>
      </c>
    </row>
    <row r="34" spans="2:13" ht="20" customHeight="1">
      <c r="B34" s="13">
        <v>31</v>
      </c>
      <c r="C34" s="14">
        <v>2611.3159099999998</v>
      </c>
      <c r="D34" s="14">
        <f t="shared" si="0"/>
        <v>51.101036290862048</v>
      </c>
      <c r="E34" s="14">
        <f t="shared" si="1"/>
        <v>28.830684559921536</v>
      </c>
      <c r="F34" s="15">
        <v>9837</v>
      </c>
      <c r="G34" s="15">
        <v>6627</v>
      </c>
      <c r="H34" s="19">
        <f t="shared" si="2"/>
        <v>0.67368100030497102</v>
      </c>
      <c r="I34" s="17">
        <f t="shared" si="3"/>
        <v>6527.5950000000003</v>
      </c>
      <c r="J34" s="18"/>
      <c r="K34" s="15">
        <v>6845</v>
      </c>
      <c r="L34" s="15">
        <v>4140</v>
      </c>
      <c r="M34" s="19">
        <v>0.62471699999999997</v>
      </c>
    </row>
    <row r="35" spans="2:13" ht="20" customHeight="1">
      <c r="B35" s="13">
        <v>32</v>
      </c>
      <c r="C35" s="14">
        <v>6173.5634700000001</v>
      </c>
      <c r="D35" s="14">
        <f t="shared" si="0"/>
        <v>78.572027274342361</v>
      </c>
      <c r="E35" s="14">
        <f t="shared" si="1"/>
        <v>44.3295380681976</v>
      </c>
      <c r="F35" s="15">
        <v>9800</v>
      </c>
      <c r="G35" s="15">
        <v>6445</v>
      </c>
      <c r="H35" s="19">
        <f t="shared" si="2"/>
        <v>0.65765306122448974</v>
      </c>
      <c r="I35" s="17">
        <f t="shared" si="3"/>
        <v>6348.3249999999998</v>
      </c>
      <c r="J35" s="18"/>
      <c r="K35" s="15">
        <v>6731</v>
      </c>
      <c r="L35" s="15">
        <v>4057</v>
      </c>
      <c r="M35" s="19">
        <v>0.62948000000000004</v>
      </c>
    </row>
    <row r="36" spans="2:13" ht="20" customHeight="1">
      <c r="B36" s="13">
        <v>33</v>
      </c>
      <c r="C36" s="14">
        <v>6145.8163999999997</v>
      </c>
      <c r="D36" s="14">
        <f t="shared" si="0"/>
        <v>78.395257509622354</v>
      </c>
      <c r="E36" s="14">
        <f t="shared" si="1"/>
        <v>44.229806366136494</v>
      </c>
      <c r="F36" s="15">
        <v>9766</v>
      </c>
      <c r="G36" s="15">
        <v>7561</v>
      </c>
      <c r="H36" s="16">
        <f t="shared" si="2"/>
        <v>0.77421667007986894</v>
      </c>
      <c r="I36" s="17">
        <f t="shared" si="3"/>
        <v>7447.585</v>
      </c>
      <c r="J36" s="18"/>
      <c r="K36" s="15">
        <v>786</v>
      </c>
      <c r="L36" s="15">
        <v>521</v>
      </c>
      <c r="M36" s="16">
        <v>6.8905999999999995E-2</v>
      </c>
    </row>
    <row r="37" spans="2:13" ht="20" customHeight="1">
      <c r="B37" s="13">
        <v>34</v>
      </c>
      <c r="C37" s="14">
        <v>6438.4804599999998</v>
      </c>
      <c r="D37" s="14">
        <f t="shared" si="0"/>
        <v>80.240142447530587</v>
      </c>
      <c r="E37" s="14">
        <f t="shared" si="1"/>
        <v>45.270671670539215</v>
      </c>
      <c r="F37" s="15">
        <v>9882</v>
      </c>
      <c r="G37" s="15">
        <v>7721</v>
      </c>
      <c r="H37" s="16">
        <f t="shared" si="2"/>
        <v>0.78131957093705728</v>
      </c>
      <c r="I37" s="17">
        <f t="shared" si="3"/>
        <v>7605.1849999999995</v>
      </c>
      <c r="J37" s="18"/>
      <c r="K37" s="15">
        <v>558</v>
      </c>
      <c r="L37" s="15">
        <v>339</v>
      </c>
      <c r="M37" s="16">
        <v>4.3906000000000001E-2</v>
      </c>
    </row>
    <row r="38" spans="2:13" ht="20" customHeight="1">
      <c r="B38" s="13">
        <v>35</v>
      </c>
      <c r="C38" s="14">
        <v>2097.1323200000002</v>
      </c>
      <c r="D38" s="14">
        <f t="shared" si="0"/>
        <v>45.794457306534383</v>
      </c>
      <c r="E38" s="14">
        <f t="shared" si="1"/>
        <v>25.836766708263056</v>
      </c>
      <c r="F38" s="15">
        <v>9746</v>
      </c>
      <c r="G38" s="15">
        <v>7463</v>
      </c>
      <c r="H38" s="16">
        <f t="shared" si="2"/>
        <v>0.7657500513030987</v>
      </c>
      <c r="I38" s="17">
        <f t="shared" si="3"/>
        <v>7351.0550000000003</v>
      </c>
      <c r="J38" s="18"/>
      <c r="K38" s="15">
        <v>277</v>
      </c>
      <c r="L38" s="15">
        <v>176</v>
      </c>
      <c r="M38" s="16">
        <v>2.3583E-2</v>
      </c>
    </row>
    <row r="39" spans="2:13" ht="20" customHeight="1">
      <c r="B39" s="13">
        <v>36</v>
      </c>
      <c r="C39" s="14">
        <v>3264.1501400000002</v>
      </c>
      <c r="D39" s="14">
        <f t="shared" si="0"/>
        <v>57.132741401056542</v>
      </c>
      <c r="E39" s="14">
        <f t="shared" si="1"/>
        <v>32.233711191332162</v>
      </c>
      <c r="F39" s="15">
        <v>9983</v>
      </c>
      <c r="G39" s="15">
        <v>7897</v>
      </c>
      <c r="H39" s="16">
        <f t="shared" si="2"/>
        <v>0.79104477611940294</v>
      </c>
      <c r="I39" s="17">
        <f t="shared" si="3"/>
        <v>7778.5450000000001</v>
      </c>
      <c r="J39" s="18"/>
      <c r="K39" s="15">
        <v>266</v>
      </c>
      <c r="L39" s="15">
        <v>179</v>
      </c>
      <c r="M39" s="16">
        <v>2.2667E-2</v>
      </c>
    </row>
    <row r="40" spans="2:13" ht="20" customHeight="1">
      <c r="B40" s="13">
        <v>37</v>
      </c>
      <c r="C40" s="14">
        <v>17564.130799999999</v>
      </c>
      <c r="D40" s="14">
        <f t="shared" si="0"/>
        <v>132.52973553131386</v>
      </c>
      <c r="E40" s="14">
        <f t="shared" si="1"/>
        <v>74.771927875685719</v>
      </c>
      <c r="F40" s="15">
        <v>10131</v>
      </c>
      <c r="G40" s="15">
        <v>7947</v>
      </c>
      <c r="H40" s="16">
        <f t="shared" si="2"/>
        <v>0.78442404501036422</v>
      </c>
      <c r="I40" s="17">
        <f t="shared" si="3"/>
        <v>7827.7950000000001</v>
      </c>
      <c r="J40" s="18"/>
      <c r="K40" s="15">
        <v>125</v>
      </c>
      <c r="L40" s="15">
        <v>68</v>
      </c>
      <c r="M40" s="16">
        <v>8.5570000000000004E-3</v>
      </c>
    </row>
    <row r="41" spans="2:13" ht="20" customHeight="1">
      <c r="B41" s="13">
        <v>38</v>
      </c>
      <c r="C41" s="14">
        <v>12.678932</v>
      </c>
      <c r="D41" s="14">
        <f t="shared" si="0"/>
        <v>3.5607487976547856</v>
      </c>
      <c r="E41" s="14">
        <f t="shared" si="1"/>
        <v>2.0089382297059712</v>
      </c>
      <c r="F41" s="15">
        <v>9890</v>
      </c>
      <c r="G41" s="15">
        <v>7644</v>
      </c>
      <c r="H41" s="16">
        <f t="shared" si="2"/>
        <v>0.77290192113245704</v>
      </c>
      <c r="I41" s="17">
        <f t="shared" si="3"/>
        <v>7529.34</v>
      </c>
      <c r="J41" s="18"/>
      <c r="K41" s="15">
        <v>289</v>
      </c>
      <c r="L41" s="15">
        <v>184</v>
      </c>
      <c r="M41" s="16">
        <v>2.4070999999999999E-2</v>
      </c>
    </row>
    <row r="42" spans="2:13" ht="20" customHeight="1">
      <c r="B42" s="13">
        <v>39</v>
      </c>
      <c r="C42" s="14">
        <v>6956.9189399999996</v>
      </c>
      <c r="D42" s="14">
        <f t="shared" si="0"/>
        <v>83.408146724405768</v>
      </c>
      <c r="E42" s="14">
        <f t="shared" si="1"/>
        <v>47.058027439044508</v>
      </c>
      <c r="F42" s="15">
        <v>9960</v>
      </c>
      <c r="G42" s="15">
        <v>7616</v>
      </c>
      <c r="H42" s="16">
        <f t="shared" si="2"/>
        <v>0.76465863453815264</v>
      </c>
      <c r="I42" s="17">
        <f t="shared" si="3"/>
        <v>7501.76</v>
      </c>
      <c r="J42" s="18"/>
      <c r="K42" s="15">
        <v>355</v>
      </c>
      <c r="L42" s="15">
        <v>204</v>
      </c>
      <c r="M42" s="16">
        <v>2.6786000000000001E-2</v>
      </c>
    </row>
    <row r="43" spans="2:13" ht="20" customHeight="1">
      <c r="B43" s="13">
        <v>40</v>
      </c>
      <c r="C43" s="14">
        <v>2483.8986799999998</v>
      </c>
      <c r="D43" s="14">
        <f t="shared" si="0"/>
        <v>49.838726709256925</v>
      </c>
      <c r="E43" s="14">
        <f t="shared" si="1"/>
        <v>28.118502341990045</v>
      </c>
      <c r="F43" s="15">
        <v>9909</v>
      </c>
      <c r="G43" s="15">
        <v>7527</v>
      </c>
      <c r="H43" s="16">
        <f t="shared" si="2"/>
        <v>0.75961247350893124</v>
      </c>
      <c r="I43" s="17">
        <f t="shared" si="3"/>
        <v>7414.0950000000003</v>
      </c>
      <c r="J43" s="18"/>
      <c r="K43" s="15">
        <v>318</v>
      </c>
      <c r="L43" s="15">
        <v>190</v>
      </c>
      <c r="M43" s="16">
        <v>2.5242000000000001E-2</v>
      </c>
    </row>
    <row r="44" spans="2:13" ht="20" customHeight="1">
      <c r="B44" s="13">
        <v>41</v>
      </c>
      <c r="C44" s="14">
        <v>6773.9799800000001</v>
      </c>
      <c r="D44" s="14">
        <f t="shared" si="0"/>
        <v>82.304191752303851</v>
      </c>
      <c r="E44" s="14">
        <f t="shared" si="1"/>
        <v>46.43518728003351</v>
      </c>
      <c r="F44" s="15">
        <v>9598</v>
      </c>
      <c r="G44" s="15">
        <v>6348</v>
      </c>
      <c r="H44" s="19">
        <f t="shared" si="2"/>
        <v>0.66138778912273388</v>
      </c>
      <c r="I44" s="17">
        <f t="shared" si="3"/>
        <v>6252.78</v>
      </c>
      <c r="J44" s="18"/>
      <c r="K44" s="15">
        <v>6098</v>
      </c>
      <c r="L44" s="15">
        <v>3606</v>
      </c>
      <c r="M44" s="19">
        <v>0.56805300000000003</v>
      </c>
    </row>
    <row r="45" spans="2:13" ht="20" customHeight="1">
      <c r="B45" s="13">
        <v>42</v>
      </c>
      <c r="C45" s="14">
        <v>2568.8881799999999</v>
      </c>
      <c r="D45" s="14">
        <f t="shared" si="0"/>
        <v>50.684200496801765</v>
      </c>
      <c r="E45" s="14">
        <f t="shared" si="1"/>
        <v>28.59551004754114</v>
      </c>
      <c r="F45" s="15">
        <v>9601</v>
      </c>
      <c r="G45" s="15">
        <v>6547</v>
      </c>
      <c r="H45" s="19">
        <f t="shared" si="2"/>
        <v>0.68190813456931565</v>
      </c>
      <c r="I45" s="17">
        <f t="shared" si="3"/>
        <v>6448.7950000000001</v>
      </c>
      <c r="J45" s="18"/>
      <c r="K45" s="15">
        <v>5913</v>
      </c>
      <c r="L45" s="15">
        <v>3589</v>
      </c>
      <c r="M45" s="19">
        <v>0.54818999999999996</v>
      </c>
    </row>
    <row r="46" spans="2:13" ht="20" customHeight="1">
      <c r="B46" s="13">
        <v>43</v>
      </c>
      <c r="C46" s="14">
        <v>18.691911999999999</v>
      </c>
      <c r="D46" s="14">
        <f t="shared" si="0"/>
        <v>4.3234143914272201</v>
      </c>
      <c r="E46" s="14">
        <f t="shared" si="1"/>
        <v>2.4392263951671143</v>
      </c>
      <c r="F46" s="15">
        <v>9833</v>
      </c>
      <c r="G46" s="15">
        <v>7280</v>
      </c>
      <c r="H46" s="16">
        <f t="shared" si="2"/>
        <v>0.74036408013830979</v>
      </c>
      <c r="I46" s="17">
        <f t="shared" si="3"/>
        <v>7170.8</v>
      </c>
      <c r="J46" s="18"/>
      <c r="K46" s="15">
        <v>488</v>
      </c>
      <c r="L46" s="15">
        <v>276</v>
      </c>
      <c r="M46" s="16">
        <v>3.7912000000000001E-2</v>
      </c>
    </row>
    <row r="47" spans="2:13" ht="20" customHeight="1">
      <c r="B47" s="13">
        <v>44</v>
      </c>
      <c r="C47" s="14">
        <v>3.6216789999999999</v>
      </c>
      <c r="D47" s="14">
        <f t="shared" si="0"/>
        <v>1.9030709392978498</v>
      </c>
      <c r="E47" s="14">
        <f t="shared" si="1"/>
        <v>1.073693254159334</v>
      </c>
      <c r="F47" s="15">
        <v>9873</v>
      </c>
      <c r="G47" s="15">
        <v>7395</v>
      </c>
      <c r="H47" s="16">
        <f t="shared" si="2"/>
        <v>0.74901245821938622</v>
      </c>
      <c r="I47" s="17">
        <f t="shared" si="3"/>
        <v>7284.0749999999998</v>
      </c>
      <c r="J47" s="18"/>
      <c r="K47" s="15">
        <v>535</v>
      </c>
      <c r="L47" s="15">
        <v>309</v>
      </c>
      <c r="M47" s="16">
        <v>4.1785000000000003E-2</v>
      </c>
    </row>
    <row r="48" spans="2:13" ht="20" customHeight="1">
      <c r="B48" s="13">
        <v>45</v>
      </c>
      <c r="C48" s="14">
        <v>25.182371</v>
      </c>
      <c r="D48" s="14">
        <f t="shared" si="0"/>
        <v>5.0182039615782852</v>
      </c>
      <c r="E48" s="14">
        <f t="shared" si="1"/>
        <v>2.8312195989552507</v>
      </c>
      <c r="F48" s="15">
        <v>9865</v>
      </c>
      <c r="G48" s="15">
        <v>7003</v>
      </c>
      <c r="H48" s="16">
        <f t="shared" si="2"/>
        <v>0.7098834262544349</v>
      </c>
      <c r="I48" s="17">
        <f t="shared" si="3"/>
        <v>6897.9549999999999</v>
      </c>
      <c r="J48" s="18"/>
      <c r="K48" s="15">
        <v>521</v>
      </c>
      <c r="L48" s="15">
        <v>297</v>
      </c>
      <c r="M48" s="16">
        <v>4.2410000000000003E-2</v>
      </c>
    </row>
    <row r="49" spans="2:13" ht="20" customHeight="1">
      <c r="B49" s="13">
        <v>46</v>
      </c>
      <c r="C49" s="14">
        <v>28.533068</v>
      </c>
      <c r="D49" s="14">
        <f t="shared" si="0"/>
        <v>5.3416353301212913</v>
      </c>
      <c r="E49" s="14">
        <f t="shared" si="1"/>
        <v>3.0136962851455582</v>
      </c>
      <c r="F49" s="15">
        <v>9873</v>
      </c>
      <c r="G49" s="15">
        <v>7945</v>
      </c>
      <c r="H49" s="16">
        <f t="shared" si="2"/>
        <v>0.80471994327965157</v>
      </c>
      <c r="I49" s="17">
        <f t="shared" si="3"/>
        <v>7825.8249999999998</v>
      </c>
      <c r="J49" s="18"/>
      <c r="K49" s="15">
        <v>178</v>
      </c>
      <c r="L49" s="15">
        <v>114</v>
      </c>
      <c r="M49" s="16">
        <v>1.4349000000000001E-2</v>
      </c>
    </row>
    <row r="50" spans="2:13" ht="20" customHeight="1">
      <c r="B50" s="13">
        <v>47</v>
      </c>
      <c r="C50" s="14">
        <v>3.1663239999999999</v>
      </c>
      <c r="D50" s="14">
        <f t="shared" si="0"/>
        <v>1.7794167583789919</v>
      </c>
      <c r="E50" s="14">
        <f t="shared" si="1"/>
        <v>1.0039288238590318</v>
      </c>
      <c r="F50" s="15">
        <v>9826</v>
      </c>
      <c r="G50" s="15">
        <v>8144</v>
      </c>
      <c r="H50" s="16">
        <f t="shared" si="2"/>
        <v>0.82882149399552207</v>
      </c>
      <c r="I50" s="17">
        <f t="shared" si="3"/>
        <v>8021.84</v>
      </c>
      <c r="J50" s="18"/>
      <c r="K50" s="15">
        <v>772</v>
      </c>
      <c r="L50" s="15">
        <v>510</v>
      </c>
      <c r="M50" s="16">
        <v>6.2622999999999998E-2</v>
      </c>
    </row>
    <row r="51" spans="2:13" ht="20" customHeight="1">
      <c r="B51" s="13">
        <v>48</v>
      </c>
      <c r="C51" s="14">
        <v>2.0330699999999999</v>
      </c>
      <c r="D51" s="14">
        <f t="shared" si="0"/>
        <v>1.4258576366524114</v>
      </c>
      <c r="E51" s="14">
        <f t="shared" si="1"/>
        <v>0.80445436596815079</v>
      </c>
      <c r="F51" s="15">
        <v>9751</v>
      </c>
      <c r="G51" s="15">
        <v>7723</v>
      </c>
      <c r="H51" s="16">
        <f t="shared" si="2"/>
        <v>0.79202133114552353</v>
      </c>
      <c r="I51" s="17">
        <f t="shared" si="3"/>
        <v>7607.1549999999997</v>
      </c>
      <c r="J51" s="18"/>
      <c r="K51" s="15">
        <v>491</v>
      </c>
      <c r="L51" s="15">
        <v>300</v>
      </c>
      <c r="M51" s="16">
        <v>3.8844999999999998E-2</v>
      </c>
    </row>
    <row r="52" spans="2:13" ht="20" customHeight="1">
      <c r="B52" s="13">
        <v>49</v>
      </c>
      <c r="C52" s="14">
        <v>3.4164319999999999</v>
      </c>
      <c r="D52" s="14">
        <f t="shared" si="0"/>
        <v>1.8483592724359623</v>
      </c>
      <c r="E52" s="14">
        <f t="shared" si="1"/>
        <v>1.0428254885808763</v>
      </c>
      <c r="F52" s="15">
        <v>9734</v>
      </c>
      <c r="G52" s="15">
        <v>7802</v>
      </c>
      <c r="H52" s="16">
        <f t="shared" si="2"/>
        <v>0.80152044380521881</v>
      </c>
      <c r="I52" s="17">
        <f t="shared" si="3"/>
        <v>7684.97</v>
      </c>
      <c r="J52" s="18"/>
      <c r="K52" s="15">
        <v>973</v>
      </c>
      <c r="L52" s="15">
        <v>674</v>
      </c>
      <c r="M52" s="16">
        <v>8.6388000000000006E-2</v>
      </c>
    </row>
    <row r="53" spans="2:13" ht="20" customHeight="1">
      <c r="B53" s="13">
        <v>50</v>
      </c>
      <c r="C53" s="14">
        <v>2.054224</v>
      </c>
      <c r="D53" s="14">
        <f t="shared" si="0"/>
        <v>1.4332564320455707</v>
      </c>
      <c r="E53" s="14">
        <f t="shared" si="1"/>
        <v>0.80862869102272361</v>
      </c>
      <c r="F53" s="15">
        <v>9846</v>
      </c>
      <c r="G53" s="15">
        <v>7625</v>
      </c>
      <c r="H53" s="16">
        <f t="shared" si="2"/>
        <v>0.7744261629087954</v>
      </c>
      <c r="I53" s="17">
        <f t="shared" si="3"/>
        <v>7510.625</v>
      </c>
      <c r="J53" s="18"/>
      <c r="K53" s="15">
        <v>597</v>
      </c>
      <c r="L53" s="15">
        <v>374</v>
      </c>
      <c r="M53" s="16">
        <v>4.9049000000000002E-2</v>
      </c>
    </row>
    <row r="54" spans="2:13" ht="20" customHeight="1">
      <c r="B54" s="13">
        <v>51</v>
      </c>
      <c r="C54" s="14">
        <v>12.321777000000001</v>
      </c>
      <c r="D54" s="14">
        <f t="shared" si="0"/>
        <v>3.5102388807601117</v>
      </c>
      <c r="E54" s="14">
        <f t="shared" si="1"/>
        <v>1.9804410486928616</v>
      </c>
      <c r="F54" s="15">
        <v>9844</v>
      </c>
      <c r="G54" s="15">
        <v>7547</v>
      </c>
      <c r="H54" s="16">
        <f t="shared" si="2"/>
        <v>0.76665989435188953</v>
      </c>
      <c r="I54" s="17">
        <f t="shared" si="3"/>
        <v>7433.7950000000001</v>
      </c>
      <c r="J54" s="18"/>
      <c r="K54" s="15">
        <v>922</v>
      </c>
      <c r="L54" s="15">
        <v>565</v>
      </c>
      <c r="M54" s="16">
        <v>7.4864E-2</v>
      </c>
    </row>
    <row r="55" spans="2:13" ht="20" customHeight="1">
      <c r="B55" s="13">
        <v>52</v>
      </c>
      <c r="C55" s="14">
        <v>3.8668079999999998</v>
      </c>
      <c r="D55" s="14">
        <f t="shared" si="0"/>
        <v>1.9664200975376549</v>
      </c>
      <c r="E55" s="14">
        <f t="shared" si="1"/>
        <v>1.1094342044592984</v>
      </c>
      <c r="F55" s="15">
        <v>9832</v>
      </c>
      <c r="G55" s="15">
        <v>7552</v>
      </c>
      <c r="H55" s="16">
        <f t="shared" si="2"/>
        <v>0.76810414971521557</v>
      </c>
      <c r="I55" s="17">
        <f t="shared" si="3"/>
        <v>7438.72</v>
      </c>
      <c r="J55" s="18"/>
      <c r="K55" s="15">
        <v>850</v>
      </c>
      <c r="L55" s="15">
        <v>481</v>
      </c>
      <c r="M55" s="16">
        <v>6.3691999999999999E-2</v>
      </c>
    </row>
    <row r="56" spans="2:13" ht="20" customHeight="1">
      <c r="B56" s="13">
        <v>53</v>
      </c>
      <c r="C56" s="14">
        <v>55.615051000000001</v>
      </c>
      <c r="D56" s="14">
        <f t="shared" si="0"/>
        <v>7.4575499327862369</v>
      </c>
      <c r="E56" s="14">
        <f t="shared" si="1"/>
        <v>4.2074737678161673</v>
      </c>
      <c r="F56" s="15">
        <v>9898</v>
      </c>
      <c r="G56" s="15">
        <v>7000</v>
      </c>
      <c r="H56" s="16">
        <f t="shared" si="2"/>
        <v>0.70721357850070721</v>
      </c>
      <c r="I56" s="17">
        <f t="shared" si="3"/>
        <v>6895</v>
      </c>
      <c r="J56" s="18"/>
      <c r="K56" s="15">
        <v>165</v>
      </c>
      <c r="L56" s="15">
        <v>102</v>
      </c>
      <c r="M56" s="16">
        <v>1.4571000000000001E-2</v>
      </c>
    </row>
    <row r="57" spans="2:13" ht="20" customHeight="1">
      <c r="B57" s="13">
        <v>54</v>
      </c>
      <c r="C57" s="14">
        <v>12.969612</v>
      </c>
      <c r="D57" s="14">
        <f t="shared" si="0"/>
        <v>3.6013347525605002</v>
      </c>
      <c r="E57" s="14">
        <f t="shared" si="1"/>
        <v>2.0318364123727504</v>
      </c>
      <c r="F57" s="15">
        <v>9904</v>
      </c>
      <c r="G57" s="15">
        <v>7803</v>
      </c>
      <c r="H57" s="16">
        <f t="shared" si="2"/>
        <v>0.78786348949919227</v>
      </c>
      <c r="I57" s="17">
        <f t="shared" si="3"/>
        <v>7685.9549999999999</v>
      </c>
      <c r="J57" s="18"/>
      <c r="K57" s="15">
        <v>235</v>
      </c>
      <c r="L57" s="15">
        <v>153</v>
      </c>
      <c r="M57" s="16">
        <v>1.9608E-2</v>
      </c>
    </row>
    <row r="58" spans="2:13" ht="20" customHeight="1">
      <c r="B58" s="13">
        <v>55</v>
      </c>
      <c r="C58" s="14">
        <v>181.83876000000001</v>
      </c>
      <c r="D58" s="14">
        <f t="shared" si="0"/>
        <v>13.484760287079634</v>
      </c>
      <c r="E58" s="14">
        <f t="shared" si="1"/>
        <v>7.6079645036958112</v>
      </c>
      <c r="F58" s="15">
        <v>9875</v>
      </c>
      <c r="G58" s="15">
        <v>7400</v>
      </c>
      <c r="H58" s="16">
        <f t="shared" si="2"/>
        <v>0.74936708860759493</v>
      </c>
      <c r="I58" s="17">
        <f t="shared" si="3"/>
        <v>7289</v>
      </c>
      <c r="J58" s="18"/>
      <c r="K58" s="15">
        <v>309</v>
      </c>
      <c r="L58" s="15">
        <v>171</v>
      </c>
      <c r="M58" s="16">
        <v>2.3108E-2</v>
      </c>
    </row>
    <row r="59" spans="2:13" ht="20" customHeight="1">
      <c r="B59" s="13">
        <v>56</v>
      </c>
      <c r="C59" s="14">
        <v>73.551261999999994</v>
      </c>
      <c r="D59" s="14">
        <f t="shared" si="0"/>
        <v>8.5762032391962357</v>
      </c>
      <c r="E59" s="14">
        <f t="shared" si="1"/>
        <v>4.8386065774415403</v>
      </c>
      <c r="F59" s="15">
        <v>9894</v>
      </c>
      <c r="G59" s="15">
        <v>7228</v>
      </c>
      <c r="H59" s="16">
        <f t="shared" si="2"/>
        <v>0.73054376389731146</v>
      </c>
      <c r="I59" s="17">
        <f t="shared" si="3"/>
        <v>7119.58</v>
      </c>
      <c r="J59" s="18"/>
      <c r="K59" s="15">
        <v>570</v>
      </c>
      <c r="L59" s="15">
        <v>318</v>
      </c>
      <c r="M59" s="16">
        <v>4.3996E-2</v>
      </c>
    </row>
    <row r="60" spans="2:13" ht="20" customHeight="1">
      <c r="B60" s="13">
        <v>57</v>
      </c>
      <c r="C60" s="14">
        <v>2130.8640099999998</v>
      </c>
      <c r="D60" s="14">
        <f t="shared" si="0"/>
        <v>46.161282586167381</v>
      </c>
      <c r="E60" s="14">
        <f t="shared" si="1"/>
        <v>26.043725797419437</v>
      </c>
      <c r="F60" s="15">
        <v>9636</v>
      </c>
      <c r="G60" s="15">
        <v>7405</v>
      </c>
      <c r="H60" s="16">
        <f t="shared" si="2"/>
        <v>0.76847239518472399</v>
      </c>
      <c r="I60" s="17">
        <f t="shared" si="3"/>
        <v>7293.9250000000002</v>
      </c>
      <c r="J60" s="18"/>
      <c r="K60" s="15">
        <v>154</v>
      </c>
      <c r="L60" s="15">
        <v>105</v>
      </c>
      <c r="M60" s="16">
        <v>1.418E-2</v>
      </c>
    </row>
    <row r="61" spans="2:13" ht="20" customHeight="1">
      <c r="B61" s="13">
        <v>58</v>
      </c>
      <c r="C61" s="14">
        <v>2057.48144</v>
      </c>
      <c r="D61" s="14">
        <f t="shared" si="0"/>
        <v>45.359469132695985</v>
      </c>
      <c r="E61" s="14">
        <f t="shared" si="1"/>
        <v>25.591350807969981</v>
      </c>
      <c r="F61" s="15">
        <v>10078</v>
      </c>
      <c r="G61" s="15">
        <v>8092</v>
      </c>
      <c r="H61" s="16">
        <f t="shared" si="2"/>
        <v>0.80293709069259778</v>
      </c>
      <c r="I61" s="17">
        <f t="shared" si="3"/>
        <v>7970.62</v>
      </c>
      <c r="J61" s="18"/>
      <c r="K61" s="15">
        <v>152</v>
      </c>
      <c r="L61" s="15">
        <v>105</v>
      </c>
      <c r="M61" s="16">
        <v>1.2976E-2</v>
      </c>
    </row>
    <row r="62" spans="2:13" ht="20" customHeight="1">
      <c r="B62" s="13">
        <v>59</v>
      </c>
      <c r="C62" s="14">
        <v>4518.84033</v>
      </c>
      <c r="D62" s="14">
        <f t="shared" si="0"/>
        <v>67.222320177155439</v>
      </c>
      <c r="E62" s="14">
        <f t="shared" si="1"/>
        <v>37.926148843290385</v>
      </c>
      <c r="F62" s="15">
        <v>9632</v>
      </c>
      <c r="G62" s="15">
        <v>7795</v>
      </c>
      <c r="H62" s="16">
        <f t="shared" si="2"/>
        <v>0.80928156146179397</v>
      </c>
      <c r="I62" s="17">
        <f t="shared" si="3"/>
        <v>7678.0749999999998</v>
      </c>
      <c r="J62" s="18"/>
      <c r="K62" s="15">
        <v>132</v>
      </c>
      <c r="L62" s="15">
        <v>98</v>
      </c>
      <c r="M62" s="16">
        <v>1.2572E-2</v>
      </c>
    </row>
    <row r="63" spans="2:13" ht="20" customHeight="1">
      <c r="B63" s="13">
        <v>60</v>
      </c>
      <c r="C63" s="14">
        <v>105.484612</v>
      </c>
      <c r="D63" s="14">
        <f t="shared" si="0"/>
        <v>10.270570188650677</v>
      </c>
      <c r="E63" s="14">
        <f t="shared" si="1"/>
        <v>5.7945511647573342</v>
      </c>
      <c r="F63" s="15">
        <v>9666</v>
      </c>
      <c r="G63" s="15">
        <v>7621</v>
      </c>
      <c r="H63" s="16">
        <f t="shared" si="2"/>
        <v>0.78843368508172973</v>
      </c>
      <c r="I63" s="17">
        <f t="shared" si="3"/>
        <v>7506.6849999999995</v>
      </c>
      <c r="J63" s="18"/>
      <c r="K63" s="15">
        <v>199</v>
      </c>
      <c r="L63" s="15">
        <v>146</v>
      </c>
      <c r="M63" s="16">
        <v>1.9158000000000001E-2</v>
      </c>
    </row>
    <row r="64" spans="2:13" ht="20" customHeight="1">
      <c r="B64" s="13">
        <v>61</v>
      </c>
      <c r="C64" s="14">
        <v>180.973221</v>
      </c>
      <c r="D64" s="14">
        <f t="shared" si="0"/>
        <v>13.452628776562594</v>
      </c>
      <c r="E64" s="14">
        <f t="shared" si="1"/>
        <v>7.589836232502293</v>
      </c>
      <c r="F64" s="15">
        <v>9829</v>
      </c>
      <c r="G64" s="15">
        <v>7794</v>
      </c>
      <c r="H64" s="16">
        <f t="shared" si="2"/>
        <v>0.79295960931936105</v>
      </c>
      <c r="I64" s="17">
        <f t="shared" si="3"/>
        <v>7677.09</v>
      </c>
      <c r="J64" s="18"/>
      <c r="K64" s="15">
        <v>89</v>
      </c>
      <c r="L64" s="15">
        <v>62</v>
      </c>
      <c r="M64" s="16">
        <v>7.9550000000000003E-3</v>
      </c>
    </row>
    <row r="65" spans="2:13" ht="20" customHeight="1">
      <c r="B65" s="13">
        <v>62</v>
      </c>
      <c r="C65" s="14">
        <v>12.792144</v>
      </c>
      <c r="D65" s="14">
        <f t="shared" si="0"/>
        <v>3.5766106861105249</v>
      </c>
      <c r="E65" s="14">
        <f t="shared" si="1"/>
        <v>2.0178873457275945</v>
      </c>
      <c r="F65" s="15">
        <v>9908</v>
      </c>
      <c r="G65" s="15">
        <v>8090</v>
      </c>
      <c r="H65" s="16">
        <f t="shared" si="2"/>
        <v>0.81651190956802588</v>
      </c>
      <c r="I65" s="17">
        <f t="shared" si="3"/>
        <v>7968.65</v>
      </c>
      <c r="J65" s="18"/>
      <c r="K65" s="15">
        <v>79</v>
      </c>
      <c r="L65" s="15">
        <v>70</v>
      </c>
      <c r="M65" s="16">
        <v>8.6529999999999992E-3</v>
      </c>
    </row>
    <row r="66" spans="2:13" ht="20" customHeight="1">
      <c r="B66" s="13">
        <v>63</v>
      </c>
      <c r="C66" s="14">
        <v>16.139102999999999</v>
      </c>
      <c r="D66" s="14">
        <f t="shared" si="0"/>
        <v>4.0173502461199471</v>
      </c>
      <c r="E66" s="14">
        <f t="shared" si="1"/>
        <v>2.2665481195597388</v>
      </c>
      <c r="F66" s="15">
        <v>9896</v>
      </c>
      <c r="G66" s="15">
        <v>8690</v>
      </c>
      <c r="H66" s="16">
        <f t="shared" si="2"/>
        <v>0.87813257881972517</v>
      </c>
      <c r="I66" s="17">
        <f t="shared" si="3"/>
        <v>8559.65</v>
      </c>
      <c r="J66" s="18"/>
      <c r="K66" s="15">
        <v>393</v>
      </c>
      <c r="L66" s="15">
        <v>276</v>
      </c>
      <c r="M66" s="16">
        <v>3.1760999999999998E-2</v>
      </c>
    </row>
    <row r="67" spans="2:13" ht="20" customHeight="1">
      <c r="B67" s="13">
        <v>64</v>
      </c>
      <c r="C67" s="14">
        <v>1215.8793900000001</v>
      </c>
      <c r="D67" s="14">
        <f t="shared" si="0"/>
        <v>34.869462140962256</v>
      </c>
      <c r="E67" s="14">
        <f t="shared" si="1"/>
        <v>19.672995632379767</v>
      </c>
      <c r="F67" s="15">
        <v>9924</v>
      </c>
      <c r="G67" s="15">
        <v>7787</v>
      </c>
      <c r="H67" s="16">
        <f t="shared" si="2"/>
        <v>0.78466344216041917</v>
      </c>
      <c r="I67" s="17">
        <f t="shared" si="3"/>
        <v>7670.1949999999997</v>
      </c>
      <c r="J67" s="18"/>
      <c r="K67" s="15">
        <v>160</v>
      </c>
      <c r="L67" s="15">
        <v>124</v>
      </c>
      <c r="M67" s="16">
        <v>1.5924000000000001E-2</v>
      </c>
    </row>
    <row r="68" spans="2:13" ht="20" customHeight="1">
      <c r="B68" s="13">
        <v>65</v>
      </c>
      <c r="C68" s="14">
        <v>10.204404</v>
      </c>
      <c r="D68" s="14">
        <f t="shared" si="0"/>
        <v>3.1944332830722888</v>
      </c>
      <c r="E68" s="14">
        <f t="shared" si="1"/>
        <v>1.8022667448026044</v>
      </c>
      <c r="F68" s="15">
        <v>9815</v>
      </c>
      <c r="G68" s="15">
        <v>7915</v>
      </c>
      <c r="H68" s="16">
        <f t="shared" si="2"/>
        <v>0.80641874681609782</v>
      </c>
      <c r="I68" s="17">
        <f t="shared" si="3"/>
        <v>7796.2749999999996</v>
      </c>
      <c r="J68" s="18"/>
      <c r="K68" s="15">
        <v>160</v>
      </c>
      <c r="L68" s="15">
        <v>116</v>
      </c>
      <c r="M68" s="16">
        <v>1.4656000000000001E-2</v>
      </c>
    </row>
    <row r="69" spans="2:13" ht="20" customHeight="1">
      <c r="B69" s="13">
        <v>66</v>
      </c>
      <c r="C69" s="14">
        <v>2.0301149999999999</v>
      </c>
      <c r="D69" s="14">
        <f t="shared" ref="D69:D103" si="4">SQRT(C69)</f>
        <v>1.4248210413943219</v>
      </c>
      <c r="E69" s="14">
        <f t="shared" ref="E69:E103" si="5">SQRT(C69/3.14159)</f>
        <v>0.80386952947418655</v>
      </c>
      <c r="F69" s="15">
        <v>9727</v>
      </c>
      <c r="G69" s="15">
        <v>8278</v>
      </c>
      <c r="H69" s="16">
        <f t="shared" ref="H69:H104" si="6">G69/F69</f>
        <v>0.85103320653850112</v>
      </c>
      <c r="I69" s="17">
        <f t="shared" ref="I69:I104" si="7">G69*0.985</f>
        <v>8153.83</v>
      </c>
      <c r="J69" s="18"/>
      <c r="K69" s="15">
        <v>150</v>
      </c>
      <c r="L69" s="15">
        <v>110</v>
      </c>
      <c r="M69" s="16">
        <v>1.3287999999999999E-2</v>
      </c>
    </row>
    <row r="70" spans="2:13" ht="20" customHeight="1">
      <c r="B70" s="13">
        <v>67</v>
      </c>
      <c r="C70" s="14">
        <v>23.620884</v>
      </c>
      <c r="D70" s="14">
        <f t="shared" si="4"/>
        <v>4.8601320969702044</v>
      </c>
      <c r="E70" s="14">
        <f t="shared" si="5"/>
        <v>2.7420370618267595</v>
      </c>
      <c r="F70" s="15">
        <v>9952</v>
      </c>
      <c r="G70" s="15">
        <v>7322</v>
      </c>
      <c r="H70" s="16">
        <f t="shared" si="6"/>
        <v>0.73573151125401925</v>
      </c>
      <c r="I70" s="17">
        <f t="shared" si="7"/>
        <v>7212.17</v>
      </c>
      <c r="J70" s="18"/>
      <c r="K70" s="15">
        <v>177</v>
      </c>
      <c r="L70" s="15">
        <v>122</v>
      </c>
      <c r="M70" s="16">
        <v>1.6662E-2</v>
      </c>
    </row>
    <row r="71" spans="2:13" ht="20" customHeight="1">
      <c r="B71" s="13">
        <v>68</v>
      </c>
      <c r="C71" s="14">
        <v>24.582944999999999</v>
      </c>
      <c r="D71" s="14">
        <f t="shared" si="4"/>
        <v>4.9581190990132535</v>
      </c>
      <c r="E71" s="14">
        <f t="shared" si="5"/>
        <v>2.7973203310504151</v>
      </c>
      <c r="F71" s="15">
        <v>9958</v>
      </c>
      <c r="G71" s="15">
        <v>6892</v>
      </c>
      <c r="H71" s="16">
        <f t="shared" si="6"/>
        <v>0.69210684876481221</v>
      </c>
      <c r="I71" s="17">
        <f t="shared" si="7"/>
        <v>6788.62</v>
      </c>
      <c r="J71" s="18"/>
      <c r="K71" s="15">
        <v>171</v>
      </c>
      <c r="L71" s="15">
        <v>96</v>
      </c>
      <c r="M71" s="16">
        <v>1.3929E-2</v>
      </c>
    </row>
    <row r="72" spans="2:13" ht="20" customHeight="1">
      <c r="B72" s="13">
        <v>69</v>
      </c>
      <c r="C72" s="14">
        <v>849.10034199999996</v>
      </c>
      <c r="D72" s="14">
        <f t="shared" si="4"/>
        <v>29.139326382056261</v>
      </c>
      <c r="E72" s="14">
        <f t="shared" si="5"/>
        <v>16.440111359539937</v>
      </c>
      <c r="F72" s="15">
        <v>9974</v>
      </c>
      <c r="G72" s="15">
        <v>7575</v>
      </c>
      <c r="H72" s="16">
        <f t="shared" si="6"/>
        <v>0.75947463404852622</v>
      </c>
      <c r="I72" s="17">
        <f t="shared" si="7"/>
        <v>7461.375</v>
      </c>
      <c r="J72" s="18"/>
      <c r="K72" s="15">
        <v>111</v>
      </c>
      <c r="L72" s="15">
        <v>82</v>
      </c>
      <c r="M72" s="16">
        <v>1.0825E-2</v>
      </c>
    </row>
    <row r="73" spans="2:13" ht="20" customHeight="1">
      <c r="B73" s="13">
        <v>70</v>
      </c>
      <c r="C73" s="14">
        <v>1554.90112</v>
      </c>
      <c r="D73" s="14">
        <f t="shared" si="4"/>
        <v>39.432234529633241</v>
      </c>
      <c r="E73" s="14">
        <f t="shared" si="5"/>
        <v>22.247265373363796</v>
      </c>
      <c r="F73" s="15">
        <v>9934</v>
      </c>
      <c r="G73" s="15">
        <v>7673</v>
      </c>
      <c r="H73" s="16">
        <f t="shared" si="6"/>
        <v>0.77239782564928527</v>
      </c>
      <c r="I73" s="17">
        <f t="shared" si="7"/>
        <v>7557.9049999999997</v>
      </c>
      <c r="J73" s="18"/>
      <c r="K73" s="15">
        <v>275</v>
      </c>
      <c r="L73" s="15">
        <v>179</v>
      </c>
      <c r="M73" s="16">
        <v>2.3328999999999999E-2</v>
      </c>
    </row>
    <row r="74" spans="2:13" ht="20" customHeight="1">
      <c r="B74" s="13">
        <v>71</v>
      </c>
      <c r="C74" s="14">
        <v>3909.59863</v>
      </c>
      <c r="D74" s="14">
        <f t="shared" si="4"/>
        <v>62.526783301238197</v>
      </c>
      <c r="E74" s="14">
        <f t="shared" si="5"/>
        <v>35.276974729902442</v>
      </c>
      <c r="F74" s="15">
        <v>10104</v>
      </c>
      <c r="G74" s="15">
        <v>8249</v>
      </c>
      <c r="H74" s="16">
        <f t="shared" si="6"/>
        <v>0.81640934283452093</v>
      </c>
      <c r="I74" s="17">
        <f t="shared" si="7"/>
        <v>8125.2650000000003</v>
      </c>
      <c r="J74" s="18"/>
      <c r="K74" s="15">
        <v>163</v>
      </c>
      <c r="L74" s="15">
        <v>118</v>
      </c>
      <c r="M74" s="16">
        <v>1.4305E-2</v>
      </c>
    </row>
    <row r="75" spans="2:13" ht="20" customHeight="1">
      <c r="B75" s="13">
        <v>72</v>
      </c>
      <c r="C75" s="14">
        <v>5949.2245999999996</v>
      </c>
      <c r="D75" s="14">
        <f t="shared" si="4"/>
        <v>77.131216767272633</v>
      </c>
      <c r="E75" s="14">
        <f t="shared" si="5"/>
        <v>43.516647444932957</v>
      </c>
      <c r="F75" s="15">
        <v>10136</v>
      </c>
      <c r="G75" s="15">
        <v>8102</v>
      </c>
      <c r="H75" s="16">
        <f t="shared" si="6"/>
        <v>0.7993291239147593</v>
      </c>
      <c r="I75" s="17">
        <f t="shared" si="7"/>
        <v>7980.47</v>
      </c>
      <c r="J75" s="18"/>
      <c r="K75" s="15">
        <v>228</v>
      </c>
      <c r="L75" s="15">
        <v>155</v>
      </c>
      <c r="M75" s="16">
        <v>1.9130999999999999E-2</v>
      </c>
    </row>
    <row r="76" spans="2:13" ht="20" customHeight="1">
      <c r="B76" s="13">
        <v>73</v>
      </c>
      <c r="C76" s="14">
        <v>23.533173000000001</v>
      </c>
      <c r="D76" s="14">
        <f t="shared" si="4"/>
        <v>4.8511001844942347</v>
      </c>
      <c r="E76" s="14">
        <f t="shared" si="5"/>
        <v>2.7369413487362193</v>
      </c>
      <c r="F76" s="15">
        <v>10049</v>
      </c>
      <c r="G76" s="15">
        <v>7729</v>
      </c>
      <c r="H76" s="16">
        <f t="shared" si="6"/>
        <v>0.76913125684147676</v>
      </c>
      <c r="I76" s="17">
        <f t="shared" si="7"/>
        <v>7613.0649999999996</v>
      </c>
      <c r="J76" s="18"/>
      <c r="K76" s="15">
        <v>287</v>
      </c>
      <c r="L76" s="15">
        <v>187</v>
      </c>
      <c r="M76" s="16">
        <v>2.4195000000000001E-2</v>
      </c>
    </row>
    <row r="77" spans="2:13" ht="20" customHeight="1">
      <c r="B77" s="13">
        <v>74</v>
      </c>
      <c r="C77" s="14">
        <v>32.690429999999999</v>
      </c>
      <c r="D77" s="14">
        <f t="shared" si="4"/>
        <v>5.7175545471818632</v>
      </c>
      <c r="E77" s="14">
        <f t="shared" si="5"/>
        <v>3.2257860812388732</v>
      </c>
      <c r="F77" s="15">
        <v>10048</v>
      </c>
      <c r="G77" s="15">
        <v>8214</v>
      </c>
      <c r="H77" s="16">
        <f t="shared" si="6"/>
        <v>0.81747611464968151</v>
      </c>
      <c r="I77" s="17">
        <f t="shared" si="7"/>
        <v>8090.79</v>
      </c>
      <c r="J77" s="18"/>
      <c r="K77" s="15">
        <v>575</v>
      </c>
      <c r="L77" s="15">
        <v>424</v>
      </c>
      <c r="M77" s="16">
        <v>5.1618999999999998E-2</v>
      </c>
    </row>
    <row r="78" spans="2:13" ht="20" customHeight="1">
      <c r="B78" s="13">
        <v>75</v>
      </c>
      <c r="C78" s="14">
        <v>1450.9355399999999</v>
      </c>
      <c r="D78" s="14">
        <f t="shared" si="4"/>
        <v>38.091147790530016</v>
      </c>
      <c r="E78" s="14">
        <f t="shared" si="5"/>
        <v>21.490637884979716</v>
      </c>
      <c r="F78" s="15">
        <v>9887</v>
      </c>
      <c r="G78" s="15">
        <v>7544</v>
      </c>
      <c r="H78" s="16">
        <f t="shared" si="6"/>
        <v>0.76302215029837162</v>
      </c>
      <c r="I78" s="17">
        <f t="shared" si="7"/>
        <v>7430.84</v>
      </c>
      <c r="J78" s="18"/>
      <c r="K78" s="15">
        <v>291</v>
      </c>
      <c r="L78" s="15">
        <v>196</v>
      </c>
      <c r="M78" s="16">
        <v>2.5981000000000001E-2</v>
      </c>
    </row>
    <row r="79" spans="2:13" ht="20" customHeight="1">
      <c r="B79" s="13">
        <v>76</v>
      </c>
      <c r="C79" s="14">
        <v>21.537355000000002</v>
      </c>
      <c r="D79" s="14">
        <f t="shared" si="4"/>
        <v>4.6408355928647165</v>
      </c>
      <c r="E79" s="14">
        <f t="shared" si="5"/>
        <v>2.6183122062490365</v>
      </c>
      <c r="F79" s="15">
        <v>10056</v>
      </c>
      <c r="G79" s="15">
        <v>7928</v>
      </c>
      <c r="H79" s="16">
        <f t="shared" si="6"/>
        <v>0.7883850437549722</v>
      </c>
      <c r="I79" s="17">
        <f t="shared" si="7"/>
        <v>7809.08</v>
      </c>
      <c r="J79" s="18"/>
      <c r="K79" s="15">
        <v>162</v>
      </c>
      <c r="L79" s="15">
        <v>99</v>
      </c>
      <c r="M79" s="16">
        <v>1.2487E-2</v>
      </c>
    </row>
    <row r="80" spans="2:13" ht="20" customHeight="1">
      <c r="B80" s="13">
        <v>77</v>
      </c>
      <c r="C80" s="14">
        <v>2273.8295899999998</v>
      </c>
      <c r="D80" s="14">
        <f t="shared" si="4"/>
        <v>47.684689261858466</v>
      </c>
      <c r="E80" s="14">
        <f t="shared" si="5"/>
        <v>26.903216338341839</v>
      </c>
      <c r="F80" s="15">
        <v>10058</v>
      </c>
      <c r="G80" s="15">
        <v>8220</v>
      </c>
      <c r="H80" s="16">
        <f t="shared" si="6"/>
        <v>0.81725989262278786</v>
      </c>
      <c r="I80" s="17">
        <f t="shared" si="7"/>
        <v>8096.7</v>
      </c>
      <c r="J80" s="18"/>
      <c r="K80" s="15">
        <v>304</v>
      </c>
      <c r="L80" s="15">
        <v>220</v>
      </c>
      <c r="M80" s="16">
        <v>2.6764E-2</v>
      </c>
    </row>
    <row r="81" spans="2:13" ht="20" customHeight="1">
      <c r="B81" s="13">
        <v>78</v>
      </c>
      <c r="C81" s="14">
        <v>606.040344</v>
      </c>
      <c r="D81" s="14">
        <f t="shared" si="4"/>
        <v>24.617886668030625</v>
      </c>
      <c r="E81" s="14">
        <f t="shared" si="5"/>
        <v>13.889161092899545</v>
      </c>
      <c r="F81" s="15">
        <v>10049</v>
      </c>
      <c r="G81" s="15">
        <v>8177</v>
      </c>
      <c r="H81" s="16">
        <f t="shared" si="6"/>
        <v>0.8137128072445019</v>
      </c>
      <c r="I81" s="17">
        <f t="shared" si="7"/>
        <v>8054.3450000000003</v>
      </c>
      <c r="J81" s="18"/>
      <c r="K81" s="15">
        <v>597</v>
      </c>
      <c r="L81" s="15">
        <v>499</v>
      </c>
      <c r="M81" s="16">
        <v>6.1025000000000003E-2</v>
      </c>
    </row>
    <row r="82" spans="2:13" ht="20" customHeight="1">
      <c r="B82" s="13">
        <v>79</v>
      </c>
      <c r="C82" s="14">
        <v>158.02020300000001</v>
      </c>
      <c r="D82" s="14">
        <f t="shared" si="4"/>
        <v>12.57060869647926</v>
      </c>
      <c r="E82" s="14">
        <f t="shared" si="5"/>
        <v>7.0922094806756055</v>
      </c>
      <c r="F82" s="15">
        <v>9914</v>
      </c>
      <c r="G82" s="15">
        <v>7703</v>
      </c>
      <c r="H82" s="16">
        <f t="shared" si="6"/>
        <v>0.77698204559209194</v>
      </c>
      <c r="I82" s="17">
        <f t="shared" si="7"/>
        <v>7587.4549999999999</v>
      </c>
      <c r="J82" s="18"/>
      <c r="K82" s="15">
        <v>318</v>
      </c>
      <c r="L82" s="15">
        <v>211</v>
      </c>
      <c r="M82" s="16">
        <v>2.7392E-2</v>
      </c>
    </row>
    <row r="83" spans="2:13" ht="20" customHeight="1">
      <c r="B83" s="13">
        <v>80</v>
      </c>
      <c r="C83" s="14">
        <v>2970.1362300000001</v>
      </c>
      <c r="D83" s="14">
        <f t="shared" si="4"/>
        <v>54.498956228537075</v>
      </c>
      <c r="E83" s="14">
        <f t="shared" si="5"/>
        <v>30.747756404127859</v>
      </c>
      <c r="F83" s="15">
        <v>9893</v>
      </c>
      <c r="G83" s="15">
        <v>7591</v>
      </c>
      <c r="H83" s="16">
        <f t="shared" si="6"/>
        <v>0.76731021934701304</v>
      </c>
      <c r="I83" s="17">
        <f t="shared" si="7"/>
        <v>7477.1350000000002</v>
      </c>
      <c r="J83" s="18"/>
      <c r="K83" s="15">
        <v>253</v>
      </c>
      <c r="L83" s="15">
        <v>189</v>
      </c>
      <c r="M83" s="16">
        <v>2.4898E-2</v>
      </c>
    </row>
    <row r="84" spans="2:13" ht="20" customHeight="1">
      <c r="B84" s="13">
        <v>81</v>
      </c>
      <c r="C84" s="14">
        <v>10.299521</v>
      </c>
      <c r="D84" s="14">
        <f t="shared" si="4"/>
        <v>3.2092866808685074</v>
      </c>
      <c r="E84" s="14">
        <f t="shared" si="5"/>
        <v>1.8106468806587219</v>
      </c>
      <c r="F84" s="15">
        <v>9866</v>
      </c>
      <c r="G84" s="15">
        <v>7829</v>
      </c>
      <c r="H84" s="16">
        <f t="shared" si="6"/>
        <v>0.79353334684776</v>
      </c>
      <c r="I84" s="17">
        <f t="shared" si="7"/>
        <v>7711.5649999999996</v>
      </c>
      <c r="J84" s="18"/>
      <c r="K84" s="15">
        <v>307</v>
      </c>
      <c r="L84" s="15">
        <v>224</v>
      </c>
      <c r="M84" s="16">
        <v>2.8611999999999999E-2</v>
      </c>
    </row>
    <row r="85" spans="2:13" ht="20" customHeight="1">
      <c r="B85" s="13">
        <v>82</v>
      </c>
      <c r="C85" s="14">
        <v>8.8324829999999999</v>
      </c>
      <c r="D85" s="14">
        <f t="shared" si="4"/>
        <v>2.9719493602684417</v>
      </c>
      <c r="E85" s="14">
        <f t="shared" si="5"/>
        <v>1.6767435800373789</v>
      </c>
      <c r="F85" s="15">
        <v>9882</v>
      </c>
      <c r="G85" s="15">
        <v>7606</v>
      </c>
      <c r="H85" s="16">
        <f t="shared" si="6"/>
        <v>0.76968225055656747</v>
      </c>
      <c r="I85" s="17">
        <f t="shared" si="7"/>
        <v>7491.91</v>
      </c>
      <c r="J85" s="18"/>
      <c r="K85" s="15">
        <v>385</v>
      </c>
      <c r="L85" s="15">
        <v>281</v>
      </c>
      <c r="M85" s="16">
        <v>3.6944999999999999E-2</v>
      </c>
    </row>
    <row r="86" spans="2:13" ht="20" customHeight="1">
      <c r="B86" s="13">
        <v>83</v>
      </c>
      <c r="C86" s="14">
        <v>13.550309</v>
      </c>
      <c r="D86" s="14">
        <f t="shared" si="4"/>
        <v>3.6810744355418841</v>
      </c>
      <c r="E86" s="14">
        <f t="shared" si="5"/>
        <v>2.0768247299062543</v>
      </c>
      <c r="F86" s="15">
        <v>9911</v>
      </c>
      <c r="G86" s="15">
        <v>7662</v>
      </c>
      <c r="H86" s="16">
        <f t="shared" si="6"/>
        <v>0.77308041569972763</v>
      </c>
      <c r="I86" s="17">
        <f t="shared" si="7"/>
        <v>7547.07</v>
      </c>
      <c r="J86" s="18"/>
      <c r="K86" s="15">
        <v>451</v>
      </c>
      <c r="L86" s="15">
        <v>284</v>
      </c>
      <c r="M86" s="16">
        <v>3.7066000000000002E-2</v>
      </c>
    </row>
    <row r="87" spans="2:13" ht="20" customHeight="1">
      <c r="B87" s="13">
        <v>84</v>
      </c>
      <c r="C87" s="14">
        <v>15.436852999999999</v>
      </c>
      <c r="D87" s="14">
        <f t="shared" si="4"/>
        <v>3.9289760752643939</v>
      </c>
      <c r="E87" s="14">
        <f t="shared" si="5"/>
        <v>2.2166883118509726</v>
      </c>
      <c r="F87" s="15">
        <v>9918</v>
      </c>
      <c r="G87" s="15">
        <v>7477</v>
      </c>
      <c r="H87" s="16">
        <f t="shared" si="6"/>
        <v>0.75388183101431738</v>
      </c>
      <c r="I87" s="17">
        <f t="shared" si="7"/>
        <v>7364.8450000000003</v>
      </c>
      <c r="J87" s="18"/>
      <c r="K87" s="15">
        <v>464</v>
      </c>
      <c r="L87" s="15">
        <v>270</v>
      </c>
      <c r="M87" s="16">
        <v>3.6110999999999997E-2</v>
      </c>
    </row>
    <row r="88" spans="2:13" ht="20" customHeight="1">
      <c r="B88" s="13">
        <v>85</v>
      </c>
      <c r="C88" s="14">
        <v>1844.3496</v>
      </c>
      <c r="D88" s="14">
        <f t="shared" si="4"/>
        <v>42.945891538073816</v>
      </c>
      <c r="E88" s="14">
        <f t="shared" si="5"/>
        <v>24.229634894903668</v>
      </c>
      <c r="F88" s="15">
        <v>10115</v>
      </c>
      <c r="G88" s="15">
        <v>8162</v>
      </c>
      <c r="H88" s="16">
        <f t="shared" si="6"/>
        <v>0.80692041522491353</v>
      </c>
      <c r="I88" s="17">
        <f t="shared" si="7"/>
        <v>8039.57</v>
      </c>
      <c r="J88" s="18"/>
      <c r="K88" s="15">
        <v>227</v>
      </c>
      <c r="L88" s="15">
        <v>151</v>
      </c>
      <c r="M88" s="16">
        <v>1.8499999999999999E-2</v>
      </c>
    </row>
    <row r="89" spans="2:13" ht="20" customHeight="1">
      <c r="B89" s="13">
        <v>86</v>
      </c>
      <c r="C89" s="14">
        <v>32.129967000000001</v>
      </c>
      <c r="D89" s="14">
        <f t="shared" si="4"/>
        <v>5.6683301773979258</v>
      </c>
      <c r="E89" s="14">
        <f t="shared" si="5"/>
        <v>3.1980141928211148</v>
      </c>
      <c r="F89" s="15">
        <v>9990</v>
      </c>
      <c r="G89" s="15">
        <v>7913</v>
      </c>
      <c r="H89" s="16">
        <f t="shared" si="6"/>
        <v>0.79209209209209208</v>
      </c>
      <c r="I89" s="17">
        <f t="shared" si="7"/>
        <v>7794.3050000000003</v>
      </c>
      <c r="J89" s="18"/>
      <c r="K89" s="15">
        <v>202</v>
      </c>
      <c r="L89" s="15">
        <v>129</v>
      </c>
      <c r="M89" s="16">
        <v>1.6302000000000001E-2</v>
      </c>
    </row>
    <row r="90" spans="2:13" ht="20" customHeight="1">
      <c r="B90" s="13">
        <v>87</v>
      </c>
      <c r="C90" s="14">
        <v>337.084656</v>
      </c>
      <c r="D90" s="14">
        <f t="shared" si="4"/>
        <v>18.359865358983438</v>
      </c>
      <c r="E90" s="14">
        <f t="shared" si="5"/>
        <v>10.35844916558252</v>
      </c>
      <c r="F90" s="15">
        <v>10057</v>
      </c>
      <c r="G90" s="15">
        <v>7590</v>
      </c>
      <c r="H90" s="16">
        <f t="shared" si="6"/>
        <v>0.75469822014517252</v>
      </c>
      <c r="I90" s="17">
        <f t="shared" si="7"/>
        <v>7476.15</v>
      </c>
      <c r="J90" s="18"/>
      <c r="K90" s="15">
        <v>239</v>
      </c>
      <c r="L90" s="15">
        <v>168</v>
      </c>
      <c r="M90" s="16">
        <v>2.2134000000000001E-2</v>
      </c>
    </row>
    <row r="91" spans="2:13" ht="20" customHeight="1">
      <c r="B91" s="13">
        <v>88</v>
      </c>
      <c r="C91" s="14">
        <v>180.677719</v>
      </c>
      <c r="D91" s="14">
        <f t="shared" si="4"/>
        <v>13.441641231635369</v>
      </c>
      <c r="E91" s="14">
        <f t="shared" si="5"/>
        <v>7.5836371714875277</v>
      </c>
      <c r="F91" s="15">
        <v>10050</v>
      </c>
      <c r="G91" s="15">
        <v>7723</v>
      </c>
      <c r="H91" s="16">
        <f t="shared" si="6"/>
        <v>0.76845771144278607</v>
      </c>
      <c r="I91" s="17">
        <f t="shared" si="7"/>
        <v>7607.1549999999997</v>
      </c>
      <c r="J91" s="18"/>
      <c r="K91" s="15">
        <v>188</v>
      </c>
      <c r="L91" s="15">
        <v>138</v>
      </c>
      <c r="M91" s="16">
        <v>1.7868999999999999E-2</v>
      </c>
    </row>
    <row r="92" spans="2:13" ht="20" customHeight="1">
      <c r="B92" s="13">
        <v>89</v>
      </c>
      <c r="C92" s="14">
        <v>237.681015</v>
      </c>
      <c r="D92" s="14">
        <f t="shared" si="4"/>
        <v>15.41690679092275</v>
      </c>
      <c r="E92" s="14">
        <f t="shared" si="5"/>
        <v>8.6980618954353481</v>
      </c>
      <c r="F92" s="15">
        <v>9869</v>
      </c>
      <c r="G92" s="15">
        <v>8040</v>
      </c>
      <c r="H92" s="16">
        <f t="shared" si="6"/>
        <v>0.81467220589725398</v>
      </c>
      <c r="I92" s="17">
        <f t="shared" si="7"/>
        <v>7919.4</v>
      </c>
      <c r="J92" s="18"/>
      <c r="K92" s="15">
        <v>300</v>
      </c>
      <c r="L92" s="15">
        <v>227</v>
      </c>
      <c r="M92" s="16">
        <v>2.8233999999999999E-2</v>
      </c>
    </row>
    <row r="93" spans="2:13" ht="20" customHeight="1">
      <c r="B93" s="13">
        <v>90</v>
      </c>
      <c r="C93" s="14">
        <v>4.3690020000000001</v>
      </c>
      <c r="D93" s="14">
        <f t="shared" si="4"/>
        <v>2.0902157783348589</v>
      </c>
      <c r="E93" s="14">
        <f t="shared" si="5"/>
        <v>1.1792784675507528</v>
      </c>
      <c r="F93" s="15">
        <v>9845</v>
      </c>
      <c r="G93" s="15">
        <v>7799</v>
      </c>
      <c r="H93" s="16">
        <f t="shared" si="6"/>
        <v>0.79217877094972067</v>
      </c>
      <c r="I93" s="17">
        <f t="shared" si="7"/>
        <v>7682.0150000000003</v>
      </c>
      <c r="J93" s="18"/>
      <c r="K93" s="15">
        <v>416</v>
      </c>
      <c r="L93" s="15">
        <v>256</v>
      </c>
      <c r="M93" s="16">
        <v>3.2825E-2</v>
      </c>
    </row>
    <row r="94" spans="2:13" ht="20" customHeight="1">
      <c r="B94" s="13">
        <v>91</v>
      </c>
      <c r="C94" s="14">
        <v>54.480964999999998</v>
      </c>
      <c r="D94" s="14">
        <f t="shared" si="4"/>
        <v>7.3811222046515388</v>
      </c>
      <c r="E94" s="14">
        <f t="shared" si="5"/>
        <v>4.1643540214975019</v>
      </c>
      <c r="F94" s="15">
        <v>9722</v>
      </c>
      <c r="G94" s="15">
        <v>8408</v>
      </c>
      <c r="H94" s="16">
        <f t="shared" si="6"/>
        <v>0.8648426249742851</v>
      </c>
      <c r="I94" s="17">
        <f t="shared" si="7"/>
        <v>8281.8799999999992</v>
      </c>
      <c r="J94" s="18"/>
      <c r="K94" s="15">
        <v>220</v>
      </c>
      <c r="L94" s="15">
        <v>182</v>
      </c>
      <c r="M94" s="16">
        <v>2.1645999999999999E-2</v>
      </c>
    </row>
    <row r="95" spans="2:13" ht="20" customHeight="1">
      <c r="B95" s="13">
        <v>92</v>
      </c>
      <c r="C95" s="14">
        <v>1194.4056399999999</v>
      </c>
      <c r="D95" s="14">
        <f t="shared" si="4"/>
        <v>34.560174189375836</v>
      </c>
      <c r="E95" s="14">
        <f t="shared" si="5"/>
        <v>19.498498518082169</v>
      </c>
      <c r="F95" s="15">
        <v>10121</v>
      </c>
      <c r="G95" s="15">
        <v>8029</v>
      </c>
      <c r="H95" s="16">
        <f t="shared" si="6"/>
        <v>0.79330105720778576</v>
      </c>
      <c r="I95" s="17">
        <f t="shared" si="7"/>
        <v>7908.5649999999996</v>
      </c>
      <c r="J95" s="18"/>
      <c r="K95" s="15">
        <v>373</v>
      </c>
      <c r="L95" s="15">
        <v>241</v>
      </c>
      <c r="M95" s="16">
        <v>3.0016000000000001E-2</v>
      </c>
    </row>
    <row r="96" spans="2:13" ht="20" customHeight="1">
      <c r="B96" s="13">
        <v>93</v>
      </c>
      <c r="C96" s="14">
        <v>455.95336900000001</v>
      </c>
      <c r="D96" s="14">
        <f t="shared" si="4"/>
        <v>21.353064627823333</v>
      </c>
      <c r="E96" s="14">
        <f t="shared" si="5"/>
        <v>12.047181727750587</v>
      </c>
      <c r="F96" s="15">
        <v>9904</v>
      </c>
      <c r="G96" s="15">
        <v>7235</v>
      </c>
      <c r="H96" s="16">
        <f t="shared" si="6"/>
        <v>0.73051292407108237</v>
      </c>
      <c r="I96" s="17">
        <f t="shared" si="7"/>
        <v>7126.4749999999995</v>
      </c>
      <c r="J96" s="18"/>
      <c r="K96" s="15">
        <v>2852</v>
      </c>
      <c r="L96" s="15">
        <v>1813</v>
      </c>
      <c r="M96" s="16">
        <v>0.250587</v>
      </c>
    </row>
    <row r="97" spans="1:45" ht="20" customHeight="1">
      <c r="B97" s="13">
        <v>94</v>
      </c>
      <c r="C97" s="14">
        <v>347.36773699999998</v>
      </c>
      <c r="D97" s="14">
        <f t="shared" si="4"/>
        <v>18.63780397471762</v>
      </c>
      <c r="E97" s="14">
        <f t="shared" si="5"/>
        <v>10.515259303671373</v>
      </c>
      <c r="F97" s="15">
        <v>9821</v>
      </c>
      <c r="G97" s="15">
        <v>7552</v>
      </c>
      <c r="H97" s="16">
        <f t="shared" si="6"/>
        <v>0.7689644639038794</v>
      </c>
      <c r="I97" s="17">
        <f t="shared" si="7"/>
        <v>7438.72</v>
      </c>
      <c r="J97" s="18"/>
      <c r="K97" s="15">
        <v>771</v>
      </c>
      <c r="L97" s="15">
        <v>489</v>
      </c>
      <c r="M97" s="16">
        <v>6.4751000000000003E-2</v>
      </c>
    </row>
    <row r="98" spans="1:45" ht="20" customHeight="1">
      <c r="B98" s="13">
        <v>95</v>
      </c>
      <c r="C98" s="14">
        <v>5.2006509999999997</v>
      </c>
      <c r="D98" s="14">
        <f t="shared" si="4"/>
        <v>2.2804935869236731</v>
      </c>
      <c r="E98" s="14">
        <f t="shared" si="5"/>
        <v>1.2866312704753817</v>
      </c>
      <c r="F98" s="15">
        <v>9708</v>
      </c>
      <c r="G98" s="15">
        <v>8195</v>
      </c>
      <c r="H98" s="16">
        <f t="shared" si="6"/>
        <v>0.84414915533580548</v>
      </c>
      <c r="I98" s="17">
        <f t="shared" si="7"/>
        <v>8072.0749999999998</v>
      </c>
      <c r="J98" s="18"/>
      <c r="K98" s="15">
        <v>683</v>
      </c>
      <c r="L98" s="15">
        <v>490</v>
      </c>
      <c r="M98" s="16">
        <v>5.9792999999999999E-2</v>
      </c>
    </row>
    <row r="99" spans="1:45" ht="20" customHeight="1">
      <c r="B99" s="13">
        <v>96</v>
      </c>
      <c r="C99" s="14">
        <v>64.741943000000006</v>
      </c>
      <c r="D99" s="14">
        <f t="shared" si="4"/>
        <v>8.0462378165202164</v>
      </c>
      <c r="E99" s="14">
        <f t="shared" si="5"/>
        <v>4.5396054800495085</v>
      </c>
      <c r="F99" s="15">
        <v>9976</v>
      </c>
      <c r="G99" s="15">
        <v>7509</v>
      </c>
      <c r="H99" s="16">
        <f t="shared" si="6"/>
        <v>0.7527064955894146</v>
      </c>
      <c r="I99" s="17">
        <f t="shared" si="7"/>
        <v>7396.3649999999998</v>
      </c>
      <c r="J99" s="18"/>
      <c r="K99" s="15">
        <v>315</v>
      </c>
      <c r="L99" s="15">
        <v>199</v>
      </c>
      <c r="M99" s="16">
        <v>2.6502000000000001E-2</v>
      </c>
    </row>
    <row r="100" spans="1:45" ht="20" customHeight="1">
      <c r="B100" s="13">
        <v>97</v>
      </c>
      <c r="C100" s="14">
        <v>491.056915</v>
      </c>
      <c r="D100" s="14">
        <f t="shared" si="4"/>
        <v>22.159804037942212</v>
      </c>
      <c r="E100" s="14">
        <f t="shared" si="5"/>
        <v>12.502335891803298</v>
      </c>
      <c r="F100" s="15">
        <v>9979</v>
      </c>
      <c r="G100" s="15">
        <v>7385</v>
      </c>
      <c r="H100" s="16">
        <f t="shared" si="6"/>
        <v>0.74005411363864115</v>
      </c>
      <c r="I100" s="17">
        <f t="shared" si="7"/>
        <v>7274.2249999999995</v>
      </c>
      <c r="J100" s="18"/>
      <c r="K100" s="15">
        <v>285</v>
      </c>
      <c r="L100" s="15">
        <v>180</v>
      </c>
      <c r="M100" s="16">
        <v>2.4374E-2</v>
      </c>
    </row>
    <row r="101" spans="1:45" ht="20" customHeight="1">
      <c r="B101" s="13">
        <v>98</v>
      </c>
      <c r="C101" s="14">
        <v>8.3873289999999994</v>
      </c>
      <c r="D101" s="14">
        <f t="shared" si="4"/>
        <v>2.8960885690876235</v>
      </c>
      <c r="E101" s="14">
        <f t="shared" si="5"/>
        <v>1.6339436937777074</v>
      </c>
      <c r="F101" s="15">
        <v>9819</v>
      </c>
      <c r="G101" s="15">
        <v>7905</v>
      </c>
      <c r="H101" s="16">
        <f t="shared" si="6"/>
        <v>0.80507179957225783</v>
      </c>
      <c r="I101" s="17">
        <f t="shared" si="7"/>
        <v>7786.4250000000002</v>
      </c>
      <c r="J101" s="18"/>
      <c r="K101" s="15">
        <v>437</v>
      </c>
      <c r="L101" s="15">
        <v>288</v>
      </c>
      <c r="M101" s="16">
        <v>3.6433E-2</v>
      </c>
    </row>
    <row r="102" spans="1:45" ht="20" customHeight="1">
      <c r="B102" s="13">
        <v>99</v>
      </c>
      <c r="C102" s="14">
        <v>3.5926200000000001</v>
      </c>
      <c r="D102" s="14">
        <f t="shared" si="4"/>
        <v>1.895420797606695</v>
      </c>
      <c r="E102" s="14">
        <f t="shared" si="5"/>
        <v>1.0693771220816792</v>
      </c>
      <c r="F102" s="15">
        <v>9845</v>
      </c>
      <c r="G102" s="15">
        <v>7657</v>
      </c>
      <c r="H102" s="16">
        <f t="shared" si="6"/>
        <v>0.77775520568816658</v>
      </c>
      <c r="I102" s="17">
        <f t="shared" si="7"/>
        <v>7542.1449999999995</v>
      </c>
      <c r="J102" s="18"/>
      <c r="K102" s="15">
        <v>310</v>
      </c>
      <c r="L102" s="15">
        <v>202</v>
      </c>
      <c r="M102" s="16">
        <v>2.6381000000000002E-2</v>
      </c>
    </row>
    <row r="103" spans="1:45" ht="20" customHeight="1">
      <c r="B103" s="13">
        <v>100</v>
      </c>
      <c r="C103" s="14">
        <v>1.975951</v>
      </c>
      <c r="D103" s="14">
        <f t="shared" si="4"/>
        <v>1.4056852421506032</v>
      </c>
      <c r="E103" s="14">
        <f t="shared" si="5"/>
        <v>0.79307330630842865</v>
      </c>
      <c r="F103" s="15">
        <v>9797</v>
      </c>
      <c r="G103" s="15">
        <v>8352</v>
      </c>
      <c r="H103" s="16">
        <f t="shared" si="6"/>
        <v>0.85250586914361537</v>
      </c>
      <c r="I103" s="17">
        <f t="shared" si="7"/>
        <v>8226.7199999999993</v>
      </c>
      <c r="J103" s="18"/>
      <c r="K103" s="15">
        <v>379</v>
      </c>
      <c r="L103" s="15">
        <v>275</v>
      </c>
      <c r="M103" s="16">
        <v>3.2925999999999997E-2</v>
      </c>
    </row>
    <row r="104" spans="1:45" s="27" customFormat="1" ht="20" customHeight="1">
      <c r="A104" s="28"/>
      <c r="B104" s="21" t="s">
        <v>5</v>
      </c>
      <c r="C104" s="22">
        <f>SUM(C4:C103)</f>
        <v>146642.21133900003</v>
      </c>
      <c r="D104" s="22"/>
      <c r="E104" s="22"/>
      <c r="F104" s="23">
        <f>SUM(F4:F103)</f>
        <v>989415</v>
      </c>
      <c r="G104" s="23">
        <f>SUM(G4:G103)</f>
        <v>765852</v>
      </c>
      <c r="H104" s="24">
        <f t="shared" si="6"/>
        <v>0.77404526917420902</v>
      </c>
      <c r="I104" s="25">
        <f t="shared" si="7"/>
        <v>754364.22</v>
      </c>
      <c r="J104" s="26"/>
      <c r="K104" s="23">
        <f>SUM(K4:K103)</f>
        <v>78601</v>
      </c>
      <c r="L104" s="23">
        <f>SUM(L4:L103)</f>
        <v>49968</v>
      </c>
      <c r="M104" s="24">
        <f>L104/G104</f>
        <v>6.5244982059196821E-2</v>
      </c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</row>
    <row r="107" spans="1:45" ht="20" customHeight="1">
      <c r="B107" s="8" t="s">
        <v>7</v>
      </c>
      <c r="C107" s="8"/>
      <c r="D107" s="8"/>
      <c r="E107" s="8"/>
      <c r="F107" s="8"/>
      <c r="G107" s="8"/>
      <c r="H107" s="9"/>
      <c r="I107" s="10"/>
    </row>
    <row r="108" spans="1:45" ht="20" customHeight="1">
      <c r="B108" s="8"/>
      <c r="C108" s="8"/>
      <c r="D108" s="8"/>
      <c r="E108" s="8"/>
      <c r="F108" s="8"/>
      <c r="G108" s="8"/>
      <c r="H108" s="9"/>
      <c r="I108" s="10"/>
    </row>
    <row r="109" spans="1:45" ht="20" customHeight="1">
      <c r="B109" s="8"/>
      <c r="C109" s="8"/>
      <c r="D109" s="8"/>
      <c r="E109" s="8"/>
      <c r="F109" s="8"/>
      <c r="G109" s="8"/>
      <c r="H109" s="9"/>
      <c r="I109" s="10"/>
    </row>
    <row r="110" spans="1:45" ht="20" customHeight="1">
      <c r="B110" s="8"/>
      <c r="C110" s="8"/>
      <c r="D110" s="8"/>
      <c r="E110" s="8"/>
      <c r="F110" s="8"/>
      <c r="G110" s="8"/>
      <c r="H110" s="9"/>
      <c r="I110" s="10"/>
    </row>
    <row r="111" spans="1:45" ht="20" customHeight="1">
      <c r="B111" s="8"/>
      <c r="C111" s="8"/>
      <c r="D111" s="8"/>
      <c r="E111" s="8"/>
      <c r="F111" s="8"/>
      <c r="G111" s="8"/>
      <c r="H111" s="9"/>
      <c r="I111" s="10"/>
    </row>
    <row r="112" spans="1:45" ht="20" customHeight="1">
      <c r="B112" s="8"/>
      <c r="C112" s="8"/>
      <c r="D112" s="8"/>
      <c r="E112" s="8"/>
      <c r="F112" s="8"/>
      <c r="G112" s="8"/>
      <c r="H112" s="9"/>
      <c r="I112" s="10"/>
    </row>
  </sheetData>
  <mergeCells count="2">
    <mergeCell ref="B107:I112"/>
    <mergeCell ref="B2:M2"/>
  </mergeCells>
  <phoneticPr fontId="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N112"/>
  <sheetViews>
    <sheetView showGridLines="0" zoomScale="125" workbookViewId="0">
      <pane ySplit="3" topLeftCell="A4" activePane="bottomLeft" state="frozen"/>
      <selection pane="bottomLeft" activeCell="J111" sqref="J111"/>
    </sheetView>
  </sheetViews>
  <sheetFormatPr baseColWidth="10" defaultColWidth="21.7109375" defaultRowHeight="20" customHeight="1"/>
  <cols>
    <col min="1" max="1" width="11.7109375" style="1" customWidth="1"/>
    <col min="2" max="2" width="10.140625" style="7" customWidth="1"/>
    <col min="3" max="5" width="10" style="1" customWidth="1"/>
    <col min="6" max="6" width="12.28515625" style="2" customWidth="1"/>
    <col min="7" max="7" width="11.42578125" style="2" customWidth="1"/>
    <col min="8" max="8" width="15" style="6" customWidth="1"/>
    <col min="9" max="9" width="15" style="5" customWidth="1"/>
    <col min="10" max="10" width="11.28515625" style="4" customWidth="1"/>
    <col min="11" max="11" width="12.85546875" style="2" customWidth="1"/>
    <col min="12" max="12" width="13.5703125" style="2" customWidth="1"/>
    <col min="13" max="13" width="13.140625" style="6" customWidth="1"/>
    <col min="14" max="16384" width="21.7109375" style="1"/>
  </cols>
  <sheetData>
    <row r="2" spans="1:66" ht="39" customHeight="1">
      <c r="B2" s="11" t="s">
        <v>4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66" s="3" customFormat="1" ht="77" customHeight="1">
      <c r="B3" s="33" t="s">
        <v>8</v>
      </c>
      <c r="C3" s="33" t="s">
        <v>3</v>
      </c>
      <c r="D3" s="33" t="s">
        <v>2</v>
      </c>
      <c r="E3" s="33" t="s">
        <v>1</v>
      </c>
      <c r="F3" s="34" t="s">
        <v>10</v>
      </c>
      <c r="G3" s="34" t="s">
        <v>11</v>
      </c>
      <c r="H3" s="35" t="s">
        <v>12</v>
      </c>
      <c r="I3" s="34" t="s">
        <v>13</v>
      </c>
      <c r="J3" s="35" t="s">
        <v>14</v>
      </c>
      <c r="K3" s="34" t="s">
        <v>15</v>
      </c>
      <c r="L3" s="34" t="s">
        <v>16</v>
      </c>
      <c r="M3" s="35" t="s">
        <v>17</v>
      </c>
    </row>
    <row r="4" spans="1:66" ht="20" customHeight="1">
      <c r="B4" s="13">
        <v>1</v>
      </c>
      <c r="C4" s="14">
        <v>380.86883499999999</v>
      </c>
      <c r="D4" s="36"/>
      <c r="E4" s="14"/>
      <c r="F4" s="15">
        <v>9838</v>
      </c>
      <c r="G4" s="15">
        <v>7897</v>
      </c>
      <c r="H4" s="16">
        <f>G4/F4</f>
        <v>0.8027038015856881</v>
      </c>
      <c r="I4" s="17">
        <f>G4*0.985</f>
        <v>7778.5450000000001</v>
      </c>
      <c r="J4" s="18"/>
      <c r="K4" s="15">
        <v>264</v>
      </c>
      <c r="L4" s="15">
        <v>199</v>
      </c>
      <c r="M4" s="16">
        <v>2.5198999999999999E-2</v>
      </c>
    </row>
    <row r="5" spans="1:66" ht="20" customHeight="1">
      <c r="B5" s="13">
        <v>2</v>
      </c>
      <c r="C5" s="14">
        <v>3282.79736</v>
      </c>
      <c r="D5" s="37">
        <v>1</v>
      </c>
      <c r="E5" s="14">
        <f>SUM(C4:C5)</f>
        <v>3663.6661949999998</v>
      </c>
      <c r="F5" s="15">
        <v>9849</v>
      </c>
      <c r="G5" s="15">
        <v>7894</v>
      </c>
      <c r="H5" s="16">
        <f t="shared" ref="H5:H68" si="0">G5/F5</f>
        <v>0.80150269062849022</v>
      </c>
      <c r="I5" s="17">
        <f t="shared" ref="I5:I68" si="1">G5*0.985</f>
        <v>7775.59</v>
      </c>
      <c r="J5" s="18"/>
      <c r="K5" s="15">
        <v>221</v>
      </c>
      <c r="L5" s="15">
        <v>168</v>
      </c>
      <c r="M5" s="16">
        <v>2.1281999999999999E-2</v>
      </c>
    </row>
    <row r="6" spans="1:66" s="32" customFormat="1" ht="20" customHeight="1">
      <c r="A6" s="28"/>
      <c r="B6" s="29">
        <v>3</v>
      </c>
      <c r="C6" s="30">
        <v>1773.22937</v>
      </c>
      <c r="D6" s="38"/>
      <c r="E6" s="14"/>
      <c r="F6" s="31">
        <v>9981</v>
      </c>
      <c r="G6" s="31">
        <v>7690</v>
      </c>
      <c r="H6" s="24">
        <f t="shared" si="0"/>
        <v>0.77046388137461175</v>
      </c>
      <c r="I6" s="25">
        <f t="shared" si="1"/>
        <v>7574.65</v>
      </c>
      <c r="J6" s="26"/>
      <c r="K6" s="31">
        <v>323</v>
      </c>
      <c r="L6" s="31">
        <v>236</v>
      </c>
      <c r="M6" s="24">
        <v>3.0689000000000001E-2</v>
      </c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</row>
    <row r="7" spans="1:66" s="32" customFormat="1" ht="20" customHeight="1">
      <c r="A7" s="28"/>
      <c r="B7" s="29">
        <v>4</v>
      </c>
      <c r="C7" s="30">
        <v>281.96435500000001</v>
      </c>
      <c r="D7" s="38">
        <v>2</v>
      </c>
      <c r="E7" s="14">
        <f>SUM(C6:C7)</f>
        <v>2055.1937250000001</v>
      </c>
      <c r="F7" s="31">
        <v>9915</v>
      </c>
      <c r="G7" s="31">
        <v>7547</v>
      </c>
      <c r="H7" s="24">
        <f t="shared" si="0"/>
        <v>0.76116994452849218</v>
      </c>
      <c r="I7" s="25">
        <f t="shared" si="1"/>
        <v>7433.7950000000001</v>
      </c>
      <c r="J7" s="26"/>
      <c r="K7" s="31">
        <v>250</v>
      </c>
      <c r="L7" s="31">
        <v>171</v>
      </c>
      <c r="M7" s="24">
        <v>2.2658000000000001E-2</v>
      </c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</row>
    <row r="8" spans="1:66" s="32" customFormat="1" ht="20" customHeight="1">
      <c r="A8" s="28"/>
      <c r="B8" s="29">
        <v>5</v>
      </c>
      <c r="C8" s="30">
        <v>91.803748999999996</v>
      </c>
      <c r="D8" s="38"/>
      <c r="E8" s="14"/>
      <c r="F8" s="31">
        <v>9869</v>
      </c>
      <c r="G8" s="31">
        <v>7949</v>
      </c>
      <c r="H8" s="24">
        <f t="shared" si="0"/>
        <v>0.80545141351707361</v>
      </c>
      <c r="I8" s="25">
        <f t="shared" si="1"/>
        <v>7829.7650000000003</v>
      </c>
      <c r="J8" s="26"/>
      <c r="K8" s="31">
        <v>168</v>
      </c>
      <c r="L8" s="31">
        <v>111</v>
      </c>
      <c r="M8" s="24">
        <v>1.3964000000000001E-2</v>
      </c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</row>
    <row r="9" spans="1:66" s="32" customFormat="1" ht="20" customHeight="1">
      <c r="A9" s="28"/>
      <c r="B9" s="29">
        <v>6</v>
      </c>
      <c r="C9" s="30">
        <v>608.48193400000002</v>
      </c>
      <c r="D9" s="38">
        <v>3</v>
      </c>
      <c r="E9" s="14">
        <f>SUM(C8:C9)</f>
        <v>700.28568300000006</v>
      </c>
      <c r="F9" s="31">
        <v>9953</v>
      </c>
      <c r="G9" s="31">
        <v>7644</v>
      </c>
      <c r="H9" s="24">
        <f t="shared" si="0"/>
        <v>0.76800964533306537</v>
      </c>
      <c r="I9" s="25">
        <f t="shared" si="1"/>
        <v>7529.34</v>
      </c>
      <c r="J9" s="26"/>
      <c r="K9" s="31">
        <v>169</v>
      </c>
      <c r="L9" s="31">
        <v>121</v>
      </c>
      <c r="M9" s="24">
        <v>1.5828999999999999E-2</v>
      </c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</row>
    <row r="10" spans="1:66" s="32" customFormat="1" ht="20" customHeight="1">
      <c r="A10" s="28"/>
      <c r="B10" s="29">
        <v>7</v>
      </c>
      <c r="C10" s="30">
        <v>3.3472520000000001</v>
      </c>
      <c r="D10" s="38"/>
      <c r="E10" s="14"/>
      <c r="F10" s="31">
        <v>9955</v>
      </c>
      <c r="G10" s="31">
        <v>7745</v>
      </c>
      <c r="H10" s="24">
        <f t="shared" si="0"/>
        <v>0.77800100452034149</v>
      </c>
      <c r="I10" s="25">
        <f t="shared" si="1"/>
        <v>7628.8249999999998</v>
      </c>
      <c r="J10" s="26"/>
      <c r="K10" s="31">
        <v>346</v>
      </c>
      <c r="L10" s="31">
        <v>233</v>
      </c>
      <c r="M10" s="24">
        <v>3.0084E-2</v>
      </c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</row>
    <row r="11" spans="1:66" s="32" customFormat="1" ht="20" customHeight="1">
      <c r="A11" s="28"/>
      <c r="B11" s="29">
        <v>8</v>
      </c>
      <c r="C11" s="30">
        <v>9.9973840000000003</v>
      </c>
      <c r="D11" s="38">
        <v>4</v>
      </c>
      <c r="E11" s="14">
        <f>SUM(C10:C11)</f>
        <v>13.344636000000001</v>
      </c>
      <c r="F11" s="31">
        <v>9989</v>
      </c>
      <c r="G11" s="31">
        <v>7156</v>
      </c>
      <c r="H11" s="24">
        <f t="shared" si="0"/>
        <v>0.71638802682951241</v>
      </c>
      <c r="I11" s="25">
        <f t="shared" si="1"/>
        <v>7048.66</v>
      </c>
      <c r="J11" s="26"/>
      <c r="K11" s="31">
        <v>254</v>
      </c>
      <c r="L11" s="31">
        <v>163</v>
      </c>
      <c r="M11" s="24">
        <v>2.2778E-2</v>
      </c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</row>
    <row r="12" spans="1:66" s="32" customFormat="1" ht="20" customHeight="1">
      <c r="A12" s="28"/>
      <c r="B12" s="29">
        <v>9</v>
      </c>
      <c r="C12" s="30">
        <v>11.828461000000001</v>
      </c>
      <c r="D12" s="38"/>
      <c r="E12" s="14"/>
      <c r="F12" s="31">
        <v>9999</v>
      </c>
      <c r="G12" s="31">
        <v>7514</v>
      </c>
      <c r="H12" s="24">
        <f t="shared" si="0"/>
        <v>0.75147514751475153</v>
      </c>
      <c r="I12" s="25">
        <f t="shared" si="1"/>
        <v>7401.29</v>
      </c>
      <c r="J12" s="26"/>
      <c r="K12" s="31">
        <v>325</v>
      </c>
      <c r="L12" s="31">
        <v>209</v>
      </c>
      <c r="M12" s="24">
        <v>2.7814999999999999E-2</v>
      </c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</row>
    <row r="13" spans="1:66" s="32" customFormat="1" ht="20" customHeight="1">
      <c r="A13" s="28"/>
      <c r="B13" s="29">
        <v>10</v>
      </c>
      <c r="C13" s="30">
        <v>346.61746199999999</v>
      </c>
      <c r="D13" s="38">
        <v>5</v>
      </c>
      <c r="E13" s="14">
        <f>SUM(C12:C13)</f>
        <v>358.44592299999999</v>
      </c>
      <c r="F13" s="31">
        <v>9890</v>
      </c>
      <c r="G13" s="31">
        <v>7991</v>
      </c>
      <c r="H13" s="24">
        <f t="shared" si="0"/>
        <v>0.8079878665318504</v>
      </c>
      <c r="I13" s="25">
        <f t="shared" si="1"/>
        <v>7871.1350000000002</v>
      </c>
      <c r="J13" s="26"/>
      <c r="K13" s="31">
        <v>171</v>
      </c>
      <c r="L13" s="31">
        <v>131</v>
      </c>
      <c r="M13" s="24">
        <v>1.6393000000000001E-2</v>
      </c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</row>
    <row r="14" spans="1:66" s="32" customFormat="1" ht="20" customHeight="1">
      <c r="A14" s="28"/>
      <c r="B14" s="29">
        <v>11</v>
      </c>
      <c r="C14" s="30">
        <v>182.883835</v>
      </c>
      <c r="D14" s="38"/>
      <c r="E14" s="14"/>
      <c r="F14" s="31">
        <v>9988</v>
      </c>
      <c r="G14" s="31">
        <v>7510</v>
      </c>
      <c r="H14" s="24">
        <f t="shared" si="0"/>
        <v>0.75190228273928716</v>
      </c>
      <c r="I14" s="25">
        <f t="shared" si="1"/>
        <v>7397.3499999999995</v>
      </c>
      <c r="J14" s="26"/>
      <c r="K14" s="31">
        <v>147</v>
      </c>
      <c r="L14" s="31">
        <v>109</v>
      </c>
      <c r="M14" s="24">
        <v>1.4514000000000001E-2</v>
      </c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</row>
    <row r="15" spans="1:66" ht="20" customHeight="1">
      <c r="B15" s="13">
        <v>12</v>
      </c>
      <c r="C15" s="14">
        <v>589.05310099999997</v>
      </c>
      <c r="D15" s="37">
        <v>6</v>
      </c>
      <c r="E15" s="14">
        <f>SUM(C14:C15)</f>
        <v>771.93693599999995</v>
      </c>
      <c r="F15" s="15">
        <v>9886</v>
      </c>
      <c r="G15" s="15">
        <v>7674</v>
      </c>
      <c r="H15" s="16">
        <f t="shared" si="0"/>
        <v>0.77624924135140605</v>
      </c>
      <c r="I15" s="17">
        <f t="shared" si="1"/>
        <v>7558.89</v>
      </c>
      <c r="J15" s="18"/>
      <c r="K15" s="15">
        <v>1899</v>
      </c>
      <c r="L15" s="15">
        <v>1198</v>
      </c>
      <c r="M15" s="16">
        <v>0.156112</v>
      </c>
    </row>
    <row r="16" spans="1:66" ht="20" customHeight="1">
      <c r="B16" s="13">
        <v>13</v>
      </c>
      <c r="C16" s="14">
        <v>2378.2963800000002</v>
      </c>
      <c r="D16" s="37"/>
      <c r="E16" s="14"/>
      <c r="F16" s="15">
        <v>9987</v>
      </c>
      <c r="G16" s="15">
        <v>7860</v>
      </c>
      <c r="H16" s="16">
        <f t="shared" si="0"/>
        <v>0.78702313006908986</v>
      </c>
      <c r="I16" s="17">
        <f t="shared" si="1"/>
        <v>7742.0999999999995</v>
      </c>
      <c r="J16" s="18"/>
      <c r="K16" s="15">
        <v>238</v>
      </c>
      <c r="L16" s="15">
        <v>171</v>
      </c>
      <c r="M16" s="16">
        <v>2.1756000000000001E-2</v>
      </c>
    </row>
    <row r="17" spans="2:13" ht="20" customHeight="1">
      <c r="B17" s="13">
        <v>14</v>
      </c>
      <c r="C17" s="14">
        <v>2505.0390600000001</v>
      </c>
      <c r="D17" s="37">
        <v>7</v>
      </c>
      <c r="E17" s="14">
        <f>SUM(C16:C17)</f>
        <v>4883.3354400000007</v>
      </c>
      <c r="F17" s="15">
        <v>9981</v>
      </c>
      <c r="G17" s="15">
        <v>8007</v>
      </c>
      <c r="H17" s="16">
        <f t="shared" si="0"/>
        <v>0.80222422602945598</v>
      </c>
      <c r="I17" s="17">
        <f t="shared" si="1"/>
        <v>7886.8949999999995</v>
      </c>
      <c r="J17" s="18"/>
      <c r="K17" s="15">
        <v>780</v>
      </c>
      <c r="L17" s="15">
        <v>565</v>
      </c>
      <c r="M17" s="16">
        <v>7.0563000000000001E-2</v>
      </c>
    </row>
    <row r="18" spans="2:13" ht="20" customHeight="1">
      <c r="B18" s="13">
        <v>15</v>
      </c>
      <c r="C18" s="14">
        <v>2480.78881</v>
      </c>
      <c r="D18" s="37"/>
      <c r="E18" s="14"/>
      <c r="F18" s="15">
        <v>9600</v>
      </c>
      <c r="G18" s="15">
        <v>6522</v>
      </c>
      <c r="H18" s="19">
        <f t="shared" si="0"/>
        <v>0.67937499999999995</v>
      </c>
      <c r="I18" s="17">
        <f t="shared" si="1"/>
        <v>6424.17</v>
      </c>
      <c r="J18" s="18"/>
      <c r="K18" s="15">
        <v>6159</v>
      </c>
      <c r="L18" s="15">
        <v>3821</v>
      </c>
      <c r="M18" s="20">
        <v>0.58586300000000002</v>
      </c>
    </row>
    <row r="19" spans="2:13" ht="20" customHeight="1">
      <c r="B19" s="13">
        <v>16</v>
      </c>
      <c r="C19" s="14">
        <v>2620.5</v>
      </c>
      <c r="D19" s="37">
        <v>8</v>
      </c>
      <c r="E19" s="14">
        <f>SUM(C18:C19)</f>
        <v>5101.28881</v>
      </c>
      <c r="F19" s="15">
        <v>9604</v>
      </c>
      <c r="G19" s="15">
        <v>6575</v>
      </c>
      <c r="H19" s="19">
        <f t="shared" si="0"/>
        <v>0.68461057892544774</v>
      </c>
      <c r="I19" s="17">
        <f t="shared" si="1"/>
        <v>6476.375</v>
      </c>
      <c r="J19" s="18"/>
      <c r="K19" s="15">
        <v>6808</v>
      </c>
      <c r="L19" s="15">
        <v>4408</v>
      </c>
      <c r="M19" s="20">
        <v>0.67041799999999996</v>
      </c>
    </row>
    <row r="20" spans="2:13" ht="20" customHeight="1">
      <c r="B20" s="13">
        <v>17</v>
      </c>
      <c r="C20" s="14">
        <v>5547.8139600000004</v>
      </c>
      <c r="D20" s="37"/>
      <c r="E20" s="14"/>
      <c r="F20" s="15">
        <v>9901</v>
      </c>
      <c r="G20" s="15">
        <v>7685</v>
      </c>
      <c r="H20" s="16">
        <f t="shared" si="0"/>
        <v>0.77618422381577623</v>
      </c>
      <c r="I20" s="17">
        <f t="shared" si="1"/>
        <v>7569.7249999999995</v>
      </c>
      <c r="J20" s="18"/>
      <c r="K20" s="15">
        <v>390</v>
      </c>
      <c r="L20" s="15">
        <v>294</v>
      </c>
      <c r="M20" s="16">
        <v>3.8255999999999998E-2</v>
      </c>
    </row>
    <row r="21" spans="2:13" ht="20" customHeight="1">
      <c r="B21" s="13">
        <v>18</v>
      </c>
      <c r="C21" s="14">
        <v>2135.5183099999999</v>
      </c>
      <c r="D21" s="37">
        <v>9</v>
      </c>
      <c r="E21" s="14">
        <f>SUM(C20:C21)</f>
        <v>7683.3322700000008</v>
      </c>
      <c r="F21" s="15">
        <v>9903</v>
      </c>
      <c r="G21" s="15">
        <v>7731</v>
      </c>
      <c r="H21" s="16">
        <f t="shared" si="0"/>
        <v>0.78067252347773397</v>
      </c>
      <c r="I21" s="17">
        <f t="shared" si="1"/>
        <v>7615.0349999999999</v>
      </c>
      <c r="J21" s="18"/>
      <c r="K21" s="15">
        <v>768</v>
      </c>
      <c r="L21" s="15">
        <v>530</v>
      </c>
      <c r="M21" s="16">
        <v>6.8555000000000005E-2</v>
      </c>
    </row>
    <row r="22" spans="2:13" ht="20" customHeight="1">
      <c r="B22" s="13">
        <v>19</v>
      </c>
      <c r="C22" s="14">
        <v>1817.67761</v>
      </c>
      <c r="D22" s="37"/>
      <c r="E22" s="14"/>
      <c r="F22" s="15">
        <v>9919</v>
      </c>
      <c r="G22" s="15">
        <v>7713</v>
      </c>
      <c r="H22" s="16">
        <f t="shared" si="0"/>
        <v>0.77759854824075003</v>
      </c>
      <c r="I22" s="17">
        <f t="shared" si="1"/>
        <v>7597.3050000000003</v>
      </c>
      <c r="J22" s="18"/>
      <c r="K22" s="15">
        <v>400</v>
      </c>
      <c r="L22" s="15">
        <v>295</v>
      </c>
      <c r="M22" s="16">
        <v>3.8247000000000003E-2</v>
      </c>
    </row>
    <row r="23" spans="2:13" ht="20" customHeight="1">
      <c r="B23" s="13">
        <v>20</v>
      </c>
      <c r="C23" s="14">
        <v>37.534377999999997</v>
      </c>
      <c r="D23" s="37">
        <v>10</v>
      </c>
      <c r="E23" s="14">
        <f>SUM(C22:C23)</f>
        <v>1855.211988</v>
      </c>
      <c r="F23" s="15">
        <v>9956</v>
      </c>
      <c r="G23" s="15">
        <v>7584</v>
      </c>
      <c r="H23" s="16">
        <f t="shared" si="0"/>
        <v>0.76175170751305743</v>
      </c>
      <c r="I23" s="17">
        <f t="shared" si="1"/>
        <v>7470.24</v>
      </c>
      <c r="J23" s="18"/>
      <c r="K23" s="15">
        <v>266</v>
      </c>
      <c r="L23" s="15">
        <v>173</v>
      </c>
      <c r="M23" s="16">
        <v>2.2811000000000001E-2</v>
      </c>
    </row>
    <row r="24" spans="2:13" ht="20" customHeight="1">
      <c r="B24" s="13">
        <v>21</v>
      </c>
      <c r="C24" s="14">
        <v>4.902374</v>
      </c>
      <c r="D24" s="37"/>
      <c r="E24" s="14"/>
      <c r="F24" s="15">
        <v>9894</v>
      </c>
      <c r="G24" s="15">
        <v>7578</v>
      </c>
      <c r="H24" s="16">
        <f t="shared" si="0"/>
        <v>0.76591873862947246</v>
      </c>
      <c r="I24" s="17">
        <f t="shared" si="1"/>
        <v>7464.33</v>
      </c>
      <c r="J24" s="18"/>
      <c r="K24" s="15">
        <v>563</v>
      </c>
      <c r="L24" s="15">
        <v>374</v>
      </c>
      <c r="M24" s="16">
        <v>4.9353000000000001E-2</v>
      </c>
    </row>
    <row r="25" spans="2:13" ht="20" customHeight="1">
      <c r="B25" s="13">
        <v>22</v>
      </c>
      <c r="C25" s="14">
        <v>114.83741000000001</v>
      </c>
      <c r="D25" s="37">
        <v>11</v>
      </c>
      <c r="E25" s="14">
        <f>SUM(C24:C25)</f>
        <v>119.739784</v>
      </c>
      <c r="F25" s="15">
        <v>9859</v>
      </c>
      <c r="G25" s="15">
        <v>7549</v>
      </c>
      <c r="H25" s="16">
        <f t="shared" si="0"/>
        <v>0.7656963180849985</v>
      </c>
      <c r="I25" s="17">
        <f t="shared" si="1"/>
        <v>7435.7650000000003</v>
      </c>
      <c r="J25" s="18"/>
      <c r="K25" s="15">
        <v>773</v>
      </c>
      <c r="L25" s="15">
        <v>508</v>
      </c>
      <c r="M25" s="16">
        <v>6.7294000000000007E-2</v>
      </c>
    </row>
    <row r="26" spans="2:13" ht="20" customHeight="1">
      <c r="B26" s="13">
        <v>23</v>
      </c>
      <c r="C26" s="14">
        <v>3.930393</v>
      </c>
      <c r="D26" s="37"/>
      <c r="E26" s="14"/>
      <c r="F26" s="15">
        <v>9868</v>
      </c>
      <c r="G26" s="15">
        <v>7984</v>
      </c>
      <c r="H26" s="16">
        <f t="shared" si="0"/>
        <v>0.80907985407377381</v>
      </c>
      <c r="I26" s="17">
        <f t="shared" si="1"/>
        <v>7864.24</v>
      </c>
      <c r="J26" s="18"/>
      <c r="K26" s="15">
        <v>982</v>
      </c>
      <c r="L26" s="15">
        <v>633</v>
      </c>
      <c r="M26" s="16">
        <v>7.9283999999999993E-2</v>
      </c>
    </row>
    <row r="27" spans="2:13" ht="20" customHeight="1">
      <c r="B27" s="13">
        <v>24</v>
      </c>
      <c r="C27" s="14">
        <v>1.8981410000000001</v>
      </c>
      <c r="D27" s="37">
        <v>12</v>
      </c>
      <c r="E27" s="14">
        <f>SUM(C26:C27)</f>
        <v>5.8285340000000003</v>
      </c>
      <c r="F27" s="15">
        <v>9791</v>
      </c>
      <c r="G27" s="15">
        <v>7514</v>
      </c>
      <c r="H27" s="16">
        <f t="shared" si="0"/>
        <v>0.76743948524154837</v>
      </c>
      <c r="I27" s="17">
        <f t="shared" si="1"/>
        <v>7401.29</v>
      </c>
      <c r="J27" s="18"/>
      <c r="K27" s="15">
        <v>864</v>
      </c>
      <c r="L27" s="15">
        <v>524</v>
      </c>
      <c r="M27" s="16">
        <v>6.9736000000000006E-2</v>
      </c>
    </row>
    <row r="28" spans="2:13" ht="20" customHeight="1">
      <c r="B28" s="13">
        <v>25</v>
      </c>
      <c r="C28" s="14">
        <v>2.2999839999999998</v>
      </c>
      <c r="D28" s="37"/>
      <c r="E28" s="14"/>
      <c r="F28" s="15">
        <v>9834</v>
      </c>
      <c r="G28" s="15">
        <v>7579</v>
      </c>
      <c r="H28" s="16">
        <f t="shared" si="0"/>
        <v>0.77069351230425054</v>
      </c>
      <c r="I28" s="17">
        <f t="shared" si="1"/>
        <v>7465.3149999999996</v>
      </c>
      <c r="J28" s="18"/>
      <c r="K28" s="15">
        <v>722</v>
      </c>
      <c r="L28" s="15">
        <v>473</v>
      </c>
      <c r="M28" s="16">
        <v>6.2408999999999999E-2</v>
      </c>
    </row>
    <row r="29" spans="2:13" ht="20" customHeight="1">
      <c r="B29" s="13">
        <v>26</v>
      </c>
      <c r="C29" s="14">
        <v>12.630373000000001</v>
      </c>
      <c r="D29" s="37">
        <v>13</v>
      </c>
      <c r="E29" s="14">
        <f>SUM(C28:C29)</f>
        <v>14.930357000000001</v>
      </c>
      <c r="F29" s="15">
        <v>10076</v>
      </c>
      <c r="G29" s="15">
        <v>7600</v>
      </c>
      <c r="H29" s="16">
        <f t="shared" si="0"/>
        <v>0.75426756649464077</v>
      </c>
      <c r="I29" s="17">
        <f t="shared" si="1"/>
        <v>7486</v>
      </c>
      <c r="J29" s="18"/>
      <c r="K29" s="15">
        <v>623</v>
      </c>
      <c r="L29" s="15">
        <v>445</v>
      </c>
      <c r="M29" s="16">
        <v>5.8553000000000001E-2</v>
      </c>
    </row>
    <row r="30" spans="2:13" ht="20" customHeight="1">
      <c r="B30" s="13">
        <v>27</v>
      </c>
      <c r="C30" s="14">
        <v>7079.1913999999997</v>
      </c>
      <c r="D30" s="37"/>
      <c r="E30" s="14"/>
      <c r="F30" s="15">
        <v>9900</v>
      </c>
      <c r="G30" s="15">
        <v>7661</v>
      </c>
      <c r="H30" s="16">
        <f t="shared" si="0"/>
        <v>0.77383838383838388</v>
      </c>
      <c r="I30" s="17">
        <f t="shared" si="1"/>
        <v>7546.085</v>
      </c>
      <c r="J30" s="18"/>
      <c r="K30" s="15">
        <v>207</v>
      </c>
      <c r="L30" s="15">
        <v>122</v>
      </c>
      <c r="M30" s="16">
        <v>1.5925000000000002E-2</v>
      </c>
    </row>
    <row r="31" spans="2:13" ht="20" customHeight="1">
      <c r="B31" s="13">
        <v>28</v>
      </c>
      <c r="C31" s="14">
        <v>12.349876</v>
      </c>
      <c r="D31" s="37">
        <v>14</v>
      </c>
      <c r="E31" s="14">
        <f>SUM(C30:C31)</f>
        <v>7091.5412759999999</v>
      </c>
      <c r="F31" s="15">
        <v>9975</v>
      </c>
      <c r="G31" s="15">
        <v>7447</v>
      </c>
      <c r="H31" s="16">
        <f t="shared" si="0"/>
        <v>0.74656641604010021</v>
      </c>
      <c r="I31" s="17">
        <f t="shared" si="1"/>
        <v>7335.2950000000001</v>
      </c>
      <c r="J31" s="18"/>
      <c r="K31" s="15">
        <v>1587</v>
      </c>
      <c r="L31" s="15">
        <v>917</v>
      </c>
      <c r="M31" s="16">
        <v>0.123137</v>
      </c>
    </row>
    <row r="32" spans="2:13" ht="20" customHeight="1">
      <c r="B32" s="13">
        <v>29</v>
      </c>
      <c r="C32" s="14">
        <v>4580.9228499999999</v>
      </c>
      <c r="D32" s="37"/>
      <c r="E32" s="14"/>
      <c r="F32" s="15">
        <v>10029</v>
      </c>
      <c r="G32" s="15">
        <v>8029</v>
      </c>
      <c r="H32" s="16">
        <f t="shared" si="0"/>
        <v>0.80057832286369524</v>
      </c>
      <c r="I32" s="17">
        <f t="shared" si="1"/>
        <v>7908.5649999999996</v>
      </c>
      <c r="J32" s="18"/>
      <c r="K32" s="15">
        <v>219</v>
      </c>
      <c r="L32" s="15">
        <v>174</v>
      </c>
      <c r="M32" s="16">
        <v>2.1670999999999999E-2</v>
      </c>
    </row>
    <row r="33" spans="2:13" ht="20" customHeight="1">
      <c r="B33" s="13">
        <v>30</v>
      </c>
      <c r="C33" s="14">
        <v>8815.3759699999991</v>
      </c>
      <c r="D33" s="37">
        <v>15</v>
      </c>
      <c r="E33" s="14">
        <f>SUM(C32:C33)</f>
        <v>13396.29882</v>
      </c>
      <c r="F33" s="15">
        <v>9957</v>
      </c>
      <c r="G33" s="15">
        <v>7819</v>
      </c>
      <c r="H33" s="16">
        <f t="shared" si="0"/>
        <v>0.78527668976599374</v>
      </c>
      <c r="I33" s="17">
        <f t="shared" si="1"/>
        <v>7701.7150000000001</v>
      </c>
      <c r="J33" s="18"/>
      <c r="K33" s="15">
        <v>164</v>
      </c>
      <c r="L33" s="15">
        <v>119</v>
      </c>
      <c r="M33" s="16">
        <v>1.5219E-2</v>
      </c>
    </row>
    <row r="34" spans="2:13" ht="20" customHeight="1">
      <c r="B34" s="13">
        <v>31</v>
      </c>
      <c r="C34" s="14">
        <v>2611.3159099999998</v>
      </c>
      <c r="D34" s="37"/>
      <c r="E34" s="14"/>
      <c r="F34" s="15">
        <v>9837</v>
      </c>
      <c r="G34" s="15">
        <v>6627</v>
      </c>
      <c r="H34" s="19">
        <f t="shared" si="0"/>
        <v>0.67368100030497102</v>
      </c>
      <c r="I34" s="17">
        <f t="shared" si="1"/>
        <v>6527.5950000000003</v>
      </c>
      <c r="J34" s="18"/>
      <c r="K34" s="15">
        <v>6845</v>
      </c>
      <c r="L34" s="15">
        <v>4140</v>
      </c>
      <c r="M34" s="19">
        <v>0.62471699999999997</v>
      </c>
    </row>
    <row r="35" spans="2:13" ht="20" customHeight="1">
      <c r="B35" s="13">
        <v>32</v>
      </c>
      <c r="C35" s="14">
        <v>6173.5634700000001</v>
      </c>
      <c r="D35" s="37">
        <v>16</v>
      </c>
      <c r="E35" s="14">
        <f>SUM(C34:C35)</f>
        <v>8784.8793800000003</v>
      </c>
      <c r="F35" s="15">
        <v>9800</v>
      </c>
      <c r="G35" s="15">
        <v>6445</v>
      </c>
      <c r="H35" s="19">
        <f t="shared" si="0"/>
        <v>0.65765306122448974</v>
      </c>
      <c r="I35" s="17">
        <f t="shared" si="1"/>
        <v>6348.3249999999998</v>
      </c>
      <c r="J35" s="18"/>
      <c r="K35" s="15">
        <v>6731</v>
      </c>
      <c r="L35" s="15">
        <v>4057</v>
      </c>
      <c r="M35" s="19">
        <v>0.62948000000000004</v>
      </c>
    </row>
    <row r="36" spans="2:13" ht="20" customHeight="1">
      <c r="B36" s="13">
        <v>33</v>
      </c>
      <c r="C36" s="14">
        <v>6145.8163999999997</v>
      </c>
      <c r="D36" s="37"/>
      <c r="E36" s="14"/>
      <c r="F36" s="15">
        <v>9766</v>
      </c>
      <c r="G36" s="15">
        <v>7561</v>
      </c>
      <c r="H36" s="16">
        <f t="shared" si="0"/>
        <v>0.77421667007986894</v>
      </c>
      <c r="I36" s="17">
        <f t="shared" si="1"/>
        <v>7447.585</v>
      </c>
      <c r="J36" s="18"/>
      <c r="K36" s="15">
        <v>786</v>
      </c>
      <c r="L36" s="15">
        <v>521</v>
      </c>
      <c r="M36" s="16">
        <v>6.8905999999999995E-2</v>
      </c>
    </row>
    <row r="37" spans="2:13" ht="20" customHeight="1">
      <c r="B37" s="13">
        <v>34</v>
      </c>
      <c r="C37" s="14">
        <v>6438.4804599999998</v>
      </c>
      <c r="D37" s="37">
        <v>17</v>
      </c>
      <c r="E37" s="14">
        <f>SUM(C36:C37)</f>
        <v>12584.296859999999</v>
      </c>
      <c r="F37" s="15">
        <v>9882</v>
      </c>
      <c r="G37" s="15">
        <v>7721</v>
      </c>
      <c r="H37" s="16">
        <f t="shared" si="0"/>
        <v>0.78131957093705728</v>
      </c>
      <c r="I37" s="17">
        <f t="shared" si="1"/>
        <v>7605.1849999999995</v>
      </c>
      <c r="J37" s="18"/>
      <c r="K37" s="15">
        <v>558</v>
      </c>
      <c r="L37" s="15">
        <v>339</v>
      </c>
      <c r="M37" s="16">
        <v>4.3906000000000001E-2</v>
      </c>
    </row>
    <row r="38" spans="2:13" ht="20" customHeight="1">
      <c r="B38" s="13">
        <v>35</v>
      </c>
      <c r="C38" s="14">
        <v>2097.1323200000002</v>
      </c>
      <c r="D38" s="37"/>
      <c r="E38" s="14"/>
      <c r="F38" s="15">
        <v>9746</v>
      </c>
      <c r="G38" s="15">
        <v>7463</v>
      </c>
      <c r="H38" s="16">
        <f t="shared" si="0"/>
        <v>0.7657500513030987</v>
      </c>
      <c r="I38" s="17">
        <f t="shared" si="1"/>
        <v>7351.0550000000003</v>
      </c>
      <c r="J38" s="18"/>
      <c r="K38" s="15">
        <v>277</v>
      </c>
      <c r="L38" s="15">
        <v>176</v>
      </c>
      <c r="M38" s="16">
        <v>2.3583E-2</v>
      </c>
    </row>
    <row r="39" spans="2:13" ht="20" customHeight="1">
      <c r="B39" s="13">
        <v>36</v>
      </c>
      <c r="C39" s="14">
        <v>3264.1501400000002</v>
      </c>
      <c r="D39" s="37">
        <v>18</v>
      </c>
      <c r="E39" s="14">
        <f>SUM(C38:C39)</f>
        <v>5361.2824600000004</v>
      </c>
      <c r="F39" s="15">
        <v>9983</v>
      </c>
      <c r="G39" s="15">
        <v>7897</v>
      </c>
      <c r="H39" s="16">
        <f t="shared" si="0"/>
        <v>0.79104477611940294</v>
      </c>
      <c r="I39" s="17">
        <f t="shared" si="1"/>
        <v>7778.5450000000001</v>
      </c>
      <c r="J39" s="18"/>
      <c r="K39" s="15">
        <v>266</v>
      </c>
      <c r="L39" s="15">
        <v>179</v>
      </c>
      <c r="M39" s="16">
        <v>2.2667E-2</v>
      </c>
    </row>
    <row r="40" spans="2:13" ht="20" customHeight="1">
      <c r="B40" s="13">
        <v>37</v>
      </c>
      <c r="C40" s="14">
        <v>17564.130799999999</v>
      </c>
      <c r="D40" s="37"/>
      <c r="E40" s="14"/>
      <c r="F40" s="15">
        <v>10131</v>
      </c>
      <c r="G40" s="15">
        <v>7947</v>
      </c>
      <c r="H40" s="16">
        <f t="shared" si="0"/>
        <v>0.78442404501036422</v>
      </c>
      <c r="I40" s="17">
        <f t="shared" si="1"/>
        <v>7827.7950000000001</v>
      </c>
      <c r="J40" s="18"/>
      <c r="K40" s="15">
        <v>125</v>
      </c>
      <c r="L40" s="15">
        <v>68</v>
      </c>
      <c r="M40" s="16">
        <v>8.5570000000000004E-3</v>
      </c>
    </row>
    <row r="41" spans="2:13" ht="20" customHeight="1">
      <c r="B41" s="13">
        <v>38</v>
      </c>
      <c r="C41" s="14">
        <v>12.678932</v>
      </c>
      <c r="D41" s="37">
        <v>19</v>
      </c>
      <c r="E41" s="14">
        <f>SUM(C40:C41)</f>
        <v>17576.809731999998</v>
      </c>
      <c r="F41" s="15">
        <v>9890</v>
      </c>
      <c r="G41" s="15">
        <v>7644</v>
      </c>
      <c r="H41" s="16">
        <f t="shared" si="0"/>
        <v>0.77290192113245704</v>
      </c>
      <c r="I41" s="17">
        <f t="shared" si="1"/>
        <v>7529.34</v>
      </c>
      <c r="J41" s="18"/>
      <c r="K41" s="15">
        <v>289</v>
      </c>
      <c r="L41" s="15">
        <v>184</v>
      </c>
      <c r="M41" s="16">
        <v>2.4070999999999999E-2</v>
      </c>
    </row>
    <row r="42" spans="2:13" ht="20" customHeight="1">
      <c r="B42" s="13">
        <v>39</v>
      </c>
      <c r="C42" s="14">
        <v>6956.9189399999996</v>
      </c>
      <c r="D42" s="37"/>
      <c r="E42" s="14"/>
      <c r="F42" s="15">
        <v>9960</v>
      </c>
      <c r="G42" s="15">
        <v>7616</v>
      </c>
      <c r="H42" s="16">
        <f t="shared" si="0"/>
        <v>0.76465863453815264</v>
      </c>
      <c r="I42" s="17">
        <f t="shared" si="1"/>
        <v>7501.76</v>
      </c>
      <c r="J42" s="18"/>
      <c r="K42" s="15">
        <v>355</v>
      </c>
      <c r="L42" s="15">
        <v>204</v>
      </c>
      <c r="M42" s="16">
        <v>2.6786000000000001E-2</v>
      </c>
    </row>
    <row r="43" spans="2:13" ht="20" customHeight="1">
      <c r="B43" s="13">
        <v>40</v>
      </c>
      <c r="C43" s="14">
        <v>2483.8986799999998</v>
      </c>
      <c r="D43" s="37">
        <v>20</v>
      </c>
      <c r="E43" s="14">
        <f>SUM(C42:C43)</f>
        <v>9440.8176199999998</v>
      </c>
      <c r="F43" s="15">
        <v>9909</v>
      </c>
      <c r="G43" s="15">
        <v>7527</v>
      </c>
      <c r="H43" s="16">
        <f t="shared" si="0"/>
        <v>0.75961247350893124</v>
      </c>
      <c r="I43" s="17">
        <f t="shared" si="1"/>
        <v>7414.0950000000003</v>
      </c>
      <c r="J43" s="18"/>
      <c r="K43" s="15">
        <v>318</v>
      </c>
      <c r="L43" s="15">
        <v>190</v>
      </c>
      <c r="M43" s="16">
        <v>2.5242000000000001E-2</v>
      </c>
    </row>
    <row r="44" spans="2:13" ht="20" customHeight="1">
      <c r="B44" s="13">
        <v>41</v>
      </c>
      <c r="C44" s="14">
        <v>6773.9799800000001</v>
      </c>
      <c r="D44" s="37"/>
      <c r="E44" s="14"/>
      <c r="F44" s="15">
        <v>9598</v>
      </c>
      <c r="G44" s="15">
        <v>6348</v>
      </c>
      <c r="H44" s="19">
        <f t="shared" si="0"/>
        <v>0.66138778912273388</v>
      </c>
      <c r="I44" s="17">
        <f t="shared" si="1"/>
        <v>6252.78</v>
      </c>
      <c r="J44" s="18"/>
      <c r="K44" s="15">
        <v>6098</v>
      </c>
      <c r="L44" s="15">
        <v>3606</v>
      </c>
      <c r="M44" s="19">
        <v>0.56805300000000003</v>
      </c>
    </row>
    <row r="45" spans="2:13" ht="20" customHeight="1">
      <c r="B45" s="13">
        <v>42</v>
      </c>
      <c r="C45" s="14">
        <v>2568.8881799999999</v>
      </c>
      <c r="D45" s="37">
        <v>21</v>
      </c>
      <c r="E45" s="14">
        <f>SUM(C44:C45)</f>
        <v>9342.86816</v>
      </c>
      <c r="F45" s="15">
        <v>9601</v>
      </c>
      <c r="G45" s="15">
        <v>6547</v>
      </c>
      <c r="H45" s="19">
        <f t="shared" si="0"/>
        <v>0.68190813456931565</v>
      </c>
      <c r="I45" s="17">
        <f t="shared" si="1"/>
        <v>6448.7950000000001</v>
      </c>
      <c r="J45" s="18"/>
      <c r="K45" s="15">
        <v>5913</v>
      </c>
      <c r="L45" s="15">
        <v>3589</v>
      </c>
      <c r="M45" s="19">
        <v>0.54818999999999996</v>
      </c>
    </row>
    <row r="46" spans="2:13" ht="20" customHeight="1">
      <c r="B46" s="13">
        <v>43</v>
      </c>
      <c r="C46" s="14">
        <v>18.691911999999999</v>
      </c>
      <c r="D46" s="37"/>
      <c r="E46" s="14"/>
      <c r="F46" s="15">
        <v>9833</v>
      </c>
      <c r="G46" s="15">
        <v>7280</v>
      </c>
      <c r="H46" s="16">
        <f t="shared" si="0"/>
        <v>0.74036408013830979</v>
      </c>
      <c r="I46" s="17">
        <f t="shared" si="1"/>
        <v>7170.8</v>
      </c>
      <c r="J46" s="18"/>
      <c r="K46" s="15">
        <v>488</v>
      </c>
      <c r="L46" s="15">
        <v>276</v>
      </c>
      <c r="M46" s="16">
        <v>3.7912000000000001E-2</v>
      </c>
    </row>
    <row r="47" spans="2:13" ht="20" customHeight="1">
      <c r="B47" s="13">
        <v>44</v>
      </c>
      <c r="C47" s="14">
        <v>3.6216789999999999</v>
      </c>
      <c r="D47" s="37">
        <v>22</v>
      </c>
      <c r="E47" s="14">
        <f>SUM(C46:C47)</f>
        <v>22.313590999999999</v>
      </c>
      <c r="F47" s="15">
        <v>9873</v>
      </c>
      <c r="G47" s="15">
        <v>7395</v>
      </c>
      <c r="H47" s="16">
        <f t="shared" si="0"/>
        <v>0.74901245821938622</v>
      </c>
      <c r="I47" s="17">
        <f t="shared" si="1"/>
        <v>7284.0749999999998</v>
      </c>
      <c r="J47" s="18"/>
      <c r="K47" s="15">
        <v>535</v>
      </c>
      <c r="L47" s="15">
        <v>309</v>
      </c>
      <c r="M47" s="16">
        <v>4.1785000000000003E-2</v>
      </c>
    </row>
    <row r="48" spans="2:13" ht="20" customHeight="1">
      <c r="B48" s="13">
        <v>45</v>
      </c>
      <c r="C48" s="14">
        <v>25.182371</v>
      </c>
      <c r="D48" s="37"/>
      <c r="E48" s="14"/>
      <c r="F48" s="15">
        <v>9865</v>
      </c>
      <c r="G48" s="15">
        <v>7003</v>
      </c>
      <c r="H48" s="16">
        <f t="shared" si="0"/>
        <v>0.7098834262544349</v>
      </c>
      <c r="I48" s="17">
        <f t="shared" si="1"/>
        <v>6897.9549999999999</v>
      </c>
      <c r="J48" s="18"/>
      <c r="K48" s="15">
        <v>521</v>
      </c>
      <c r="L48" s="15">
        <v>297</v>
      </c>
      <c r="M48" s="16">
        <v>4.2410000000000003E-2</v>
      </c>
    </row>
    <row r="49" spans="2:13" ht="20" customHeight="1">
      <c r="B49" s="13">
        <v>46</v>
      </c>
      <c r="C49" s="14">
        <v>28.533068</v>
      </c>
      <c r="D49" s="37">
        <v>23</v>
      </c>
      <c r="E49" s="14">
        <f>SUM(C48:C49)</f>
        <v>53.715439000000003</v>
      </c>
      <c r="F49" s="15">
        <v>9873</v>
      </c>
      <c r="G49" s="15">
        <v>7945</v>
      </c>
      <c r="H49" s="16">
        <f t="shared" si="0"/>
        <v>0.80471994327965157</v>
      </c>
      <c r="I49" s="17">
        <f t="shared" si="1"/>
        <v>7825.8249999999998</v>
      </c>
      <c r="J49" s="18"/>
      <c r="K49" s="15">
        <v>178</v>
      </c>
      <c r="L49" s="15">
        <v>114</v>
      </c>
      <c r="M49" s="16">
        <v>1.4349000000000001E-2</v>
      </c>
    </row>
    <row r="50" spans="2:13" ht="20" customHeight="1">
      <c r="B50" s="13">
        <v>47</v>
      </c>
      <c r="C50" s="14">
        <v>3.1663239999999999</v>
      </c>
      <c r="D50" s="37"/>
      <c r="E50" s="14"/>
      <c r="F50" s="15">
        <v>9826</v>
      </c>
      <c r="G50" s="15">
        <v>8144</v>
      </c>
      <c r="H50" s="16">
        <f t="shared" si="0"/>
        <v>0.82882149399552207</v>
      </c>
      <c r="I50" s="17">
        <f t="shared" si="1"/>
        <v>8021.84</v>
      </c>
      <c r="J50" s="18"/>
      <c r="K50" s="15">
        <v>772</v>
      </c>
      <c r="L50" s="15">
        <v>510</v>
      </c>
      <c r="M50" s="16">
        <v>6.2622999999999998E-2</v>
      </c>
    </row>
    <row r="51" spans="2:13" ht="20" customHeight="1">
      <c r="B51" s="13">
        <v>48</v>
      </c>
      <c r="C51" s="14">
        <v>2.0330699999999999</v>
      </c>
      <c r="D51" s="37">
        <v>24</v>
      </c>
      <c r="E51" s="14">
        <f>SUM(C50:C51)</f>
        <v>5.1993939999999998</v>
      </c>
      <c r="F51" s="15">
        <v>9751</v>
      </c>
      <c r="G51" s="15">
        <v>7723</v>
      </c>
      <c r="H51" s="16">
        <f t="shared" si="0"/>
        <v>0.79202133114552353</v>
      </c>
      <c r="I51" s="17">
        <f t="shared" si="1"/>
        <v>7607.1549999999997</v>
      </c>
      <c r="J51" s="18"/>
      <c r="K51" s="15">
        <v>491</v>
      </c>
      <c r="L51" s="15">
        <v>300</v>
      </c>
      <c r="M51" s="16">
        <v>3.8844999999999998E-2</v>
      </c>
    </row>
    <row r="52" spans="2:13" ht="20" customHeight="1">
      <c r="B52" s="13">
        <v>49</v>
      </c>
      <c r="C52" s="14">
        <v>3.4164319999999999</v>
      </c>
      <c r="D52" s="37"/>
      <c r="E52" s="14"/>
      <c r="F52" s="15">
        <v>9734</v>
      </c>
      <c r="G52" s="15">
        <v>7802</v>
      </c>
      <c r="H52" s="16">
        <f t="shared" si="0"/>
        <v>0.80152044380521881</v>
      </c>
      <c r="I52" s="17">
        <f t="shared" si="1"/>
        <v>7684.97</v>
      </c>
      <c r="J52" s="18"/>
      <c r="K52" s="15">
        <v>973</v>
      </c>
      <c r="L52" s="15">
        <v>674</v>
      </c>
      <c r="M52" s="16">
        <v>8.6388000000000006E-2</v>
      </c>
    </row>
    <row r="53" spans="2:13" ht="20" customHeight="1">
      <c r="B53" s="13">
        <v>50</v>
      </c>
      <c r="C53" s="14">
        <v>2.054224</v>
      </c>
      <c r="D53" s="37">
        <v>25</v>
      </c>
      <c r="E53" s="14">
        <f>SUM(C52:C53)</f>
        <v>5.470656</v>
      </c>
      <c r="F53" s="15">
        <v>9846</v>
      </c>
      <c r="G53" s="15">
        <v>7625</v>
      </c>
      <c r="H53" s="16">
        <f t="shared" si="0"/>
        <v>0.7744261629087954</v>
      </c>
      <c r="I53" s="17">
        <f t="shared" si="1"/>
        <v>7510.625</v>
      </c>
      <c r="J53" s="18"/>
      <c r="K53" s="15">
        <v>597</v>
      </c>
      <c r="L53" s="15">
        <v>374</v>
      </c>
      <c r="M53" s="16">
        <v>4.9049000000000002E-2</v>
      </c>
    </row>
    <row r="54" spans="2:13" ht="20" customHeight="1">
      <c r="B54" s="13">
        <v>51</v>
      </c>
      <c r="C54" s="14">
        <v>12.321777000000001</v>
      </c>
      <c r="D54" s="37"/>
      <c r="E54" s="14"/>
      <c r="F54" s="15">
        <v>9844</v>
      </c>
      <c r="G54" s="15">
        <v>7547</v>
      </c>
      <c r="H54" s="16">
        <f t="shared" si="0"/>
        <v>0.76665989435188953</v>
      </c>
      <c r="I54" s="17">
        <f t="shared" si="1"/>
        <v>7433.7950000000001</v>
      </c>
      <c r="J54" s="18"/>
      <c r="K54" s="15">
        <v>922</v>
      </c>
      <c r="L54" s="15">
        <v>565</v>
      </c>
      <c r="M54" s="16">
        <v>7.4864E-2</v>
      </c>
    </row>
    <row r="55" spans="2:13" ht="20" customHeight="1">
      <c r="B55" s="13">
        <v>52</v>
      </c>
      <c r="C55" s="14">
        <v>3.8668079999999998</v>
      </c>
      <c r="D55" s="37">
        <v>26</v>
      </c>
      <c r="E55" s="14">
        <f>SUM(C54:C55)</f>
        <v>16.188585</v>
      </c>
      <c r="F55" s="15">
        <v>9832</v>
      </c>
      <c r="G55" s="15">
        <v>7552</v>
      </c>
      <c r="H55" s="16">
        <f t="shared" si="0"/>
        <v>0.76810414971521557</v>
      </c>
      <c r="I55" s="17">
        <f t="shared" si="1"/>
        <v>7438.72</v>
      </c>
      <c r="J55" s="18"/>
      <c r="K55" s="15">
        <v>850</v>
      </c>
      <c r="L55" s="15">
        <v>481</v>
      </c>
      <c r="M55" s="16">
        <v>6.3691999999999999E-2</v>
      </c>
    </row>
    <row r="56" spans="2:13" ht="20" customHeight="1">
      <c r="B56" s="13">
        <v>53</v>
      </c>
      <c r="C56" s="14">
        <v>55.615051000000001</v>
      </c>
      <c r="D56" s="37"/>
      <c r="E56" s="14"/>
      <c r="F56" s="15">
        <v>9898</v>
      </c>
      <c r="G56" s="15">
        <v>7000</v>
      </c>
      <c r="H56" s="16">
        <f t="shared" si="0"/>
        <v>0.70721357850070721</v>
      </c>
      <c r="I56" s="17">
        <f t="shared" si="1"/>
        <v>6895</v>
      </c>
      <c r="J56" s="18"/>
      <c r="K56" s="15">
        <v>165</v>
      </c>
      <c r="L56" s="15">
        <v>102</v>
      </c>
      <c r="M56" s="16">
        <v>1.4571000000000001E-2</v>
      </c>
    </row>
    <row r="57" spans="2:13" ht="20" customHeight="1">
      <c r="B57" s="13">
        <v>54</v>
      </c>
      <c r="C57" s="14">
        <v>12.969612</v>
      </c>
      <c r="D57" s="37">
        <v>27</v>
      </c>
      <c r="E57" s="14">
        <f>SUM(C56:C57)</f>
        <v>68.584663000000006</v>
      </c>
      <c r="F57" s="15">
        <v>9904</v>
      </c>
      <c r="G57" s="15">
        <v>7803</v>
      </c>
      <c r="H57" s="16">
        <f t="shared" si="0"/>
        <v>0.78786348949919227</v>
      </c>
      <c r="I57" s="17">
        <f t="shared" si="1"/>
        <v>7685.9549999999999</v>
      </c>
      <c r="J57" s="18"/>
      <c r="K57" s="15">
        <v>235</v>
      </c>
      <c r="L57" s="15">
        <v>153</v>
      </c>
      <c r="M57" s="16">
        <v>1.9608E-2</v>
      </c>
    </row>
    <row r="58" spans="2:13" ht="20" customHeight="1">
      <c r="B58" s="13">
        <v>55</v>
      </c>
      <c r="C58" s="14">
        <v>181.83876000000001</v>
      </c>
      <c r="D58" s="37"/>
      <c r="E58" s="14"/>
      <c r="F58" s="15">
        <v>9875</v>
      </c>
      <c r="G58" s="15">
        <v>7400</v>
      </c>
      <c r="H58" s="16">
        <f t="shared" si="0"/>
        <v>0.74936708860759493</v>
      </c>
      <c r="I58" s="17">
        <f t="shared" si="1"/>
        <v>7289</v>
      </c>
      <c r="J58" s="18"/>
      <c r="K58" s="15">
        <v>309</v>
      </c>
      <c r="L58" s="15">
        <v>171</v>
      </c>
      <c r="M58" s="16">
        <v>2.3108E-2</v>
      </c>
    </row>
    <row r="59" spans="2:13" ht="20" customHeight="1">
      <c r="B59" s="13">
        <v>56</v>
      </c>
      <c r="C59" s="14">
        <v>73.551261999999994</v>
      </c>
      <c r="D59" s="37">
        <v>28</v>
      </c>
      <c r="E59" s="14">
        <f>SUM(C58:C59)</f>
        <v>255.39002199999999</v>
      </c>
      <c r="F59" s="15">
        <v>9894</v>
      </c>
      <c r="G59" s="15">
        <v>7228</v>
      </c>
      <c r="H59" s="16">
        <f t="shared" si="0"/>
        <v>0.73054376389731146</v>
      </c>
      <c r="I59" s="17">
        <f t="shared" si="1"/>
        <v>7119.58</v>
      </c>
      <c r="J59" s="18"/>
      <c r="K59" s="15">
        <v>570</v>
      </c>
      <c r="L59" s="15">
        <v>318</v>
      </c>
      <c r="M59" s="16">
        <v>4.3996E-2</v>
      </c>
    </row>
    <row r="60" spans="2:13" ht="20" customHeight="1">
      <c r="B60" s="13">
        <v>57</v>
      </c>
      <c r="C60" s="14">
        <v>2130.8640099999998</v>
      </c>
      <c r="D60" s="37"/>
      <c r="E60" s="14"/>
      <c r="F60" s="15">
        <v>9636</v>
      </c>
      <c r="G60" s="15">
        <v>7405</v>
      </c>
      <c r="H60" s="16">
        <f t="shared" si="0"/>
        <v>0.76847239518472399</v>
      </c>
      <c r="I60" s="17">
        <f t="shared" si="1"/>
        <v>7293.9250000000002</v>
      </c>
      <c r="J60" s="18"/>
      <c r="K60" s="15">
        <v>154</v>
      </c>
      <c r="L60" s="15">
        <v>105</v>
      </c>
      <c r="M60" s="16">
        <v>1.418E-2</v>
      </c>
    </row>
    <row r="61" spans="2:13" ht="20" customHeight="1">
      <c r="B61" s="13">
        <v>58</v>
      </c>
      <c r="C61" s="14">
        <v>2057.48144</v>
      </c>
      <c r="D61" s="37">
        <v>29</v>
      </c>
      <c r="E61" s="14">
        <f>SUM(C60:C61)</f>
        <v>4188.3454499999998</v>
      </c>
      <c r="F61" s="15">
        <v>10078</v>
      </c>
      <c r="G61" s="15">
        <v>8092</v>
      </c>
      <c r="H61" s="16">
        <f t="shared" si="0"/>
        <v>0.80293709069259778</v>
      </c>
      <c r="I61" s="17">
        <f t="shared" si="1"/>
        <v>7970.62</v>
      </c>
      <c r="J61" s="18"/>
      <c r="K61" s="15">
        <v>152</v>
      </c>
      <c r="L61" s="15">
        <v>105</v>
      </c>
      <c r="M61" s="16">
        <v>1.2976E-2</v>
      </c>
    </row>
    <row r="62" spans="2:13" ht="20" customHeight="1">
      <c r="B62" s="13">
        <v>59</v>
      </c>
      <c r="C62" s="14">
        <v>4518.84033</v>
      </c>
      <c r="D62" s="37"/>
      <c r="E62" s="14"/>
      <c r="F62" s="15">
        <v>9632</v>
      </c>
      <c r="G62" s="15">
        <v>7795</v>
      </c>
      <c r="H62" s="16">
        <f t="shared" si="0"/>
        <v>0.80928156146179397</v>
      </c>
      <c r="I62" s="17">
        <f t="shared" si="1"/>
        <v>7678.0749999999998</v>
      </c>
      <c r="J62" s="18"/>
      <c r="K62" s="15">
        <v>132</v>
      </c>
      <c r="L62" s="15">
        <v>98</v>
      </c>
      <c r="M62" s="16">
        <v>1.2572E-2</v>
      </c>
    </row>
    <row r="63" spans="2:13" ht="20" customHeight="1">
      <c r="B63" s="13">
        <v>60</v>
      </c>
      <c r="C63" s="14">
        <v>105.484612</v>
      </c>
      <c r="D63" s="37">
        <v>30</v>
      </c>
      <c r="E63" s="14">
        <f>SUM(C62:C63)</f>
        <v>4624.3249420000002</v>
      </c>
      <c r="F63" s="15">
        <v>9666</v>
      </c>
      <c r="G63" s="15">
        <v>7621</v>
      </c>
      <c r="H63" s="16">
        <f t="shared" si="0"/>
        <v>0.78843368508172973</v>
      </c>
      <c r="I63" s="17">
        <f t="shared" si="1"/>
        <v>7506.6849999999995</v>
      </c>
      <c r="J63" s="18"/>
      <c r="K63" s="15">
        <v>199</v>
      </c>
      <c r="L63" s="15">
        <v>146</v>
      </c>
      <c r="M63" s="16">
        <v>1.9158000000000001E-2</v>
      </c>
    </row>
    <row r="64" spans="2:13" ht="20" customHeight="1">
      <c r="B64" s="13">
        <v>61</v>
      </c>
      <c r="C64" s="14">
        <v>180.973221</v>
      </c>
      <c r="D64" s="37"/>
      <c r="E64" s="14"/>
      <c r="F64" s="15">
        <v>9829</v>
      </c>
      <c r="G64" s="15">
        <v>7794</v>
      </c>
      <c r="H64" s="16">
        <f t="shared" si="0"/>
        <v>0.79295960931936105</v>
      </c>
      <c r="I64" s="17">
        <f t="shared" si="1"/>
        <v>7677.09</v>
      </c>
      <c r="J64" s="18"/>
      <c r="K64" s="15">
        <v>89</v>
      </c>
      <c r="L64" s="15">
        <v>62</v>
      </c>
      <c r="M64" s="16">
        <v>7.9550000000000003E-3</v>
      </c>
    </row>
    <row r="65" spans="2:13" ht="20" customHeight="1">
      <c r="B65" s="13">
        <v>62</v>
      </c>
      <c r="C65" s="14">
        <v>12.792144</v>
      </c>
      <c r="D65" s="37">
        <v>31</v>
      </c>
      <c r="E65" s="14">
        <f>SUM(C64:C65)</f>
        <v>193.765365</v>
      </c>
      <c r="F65" s="15">
        <v>9908</v>
      </c>
      <c r="G65" s="15">
        <v>8090</v>
      </c>
      <c r="H65" s="16">
        <f t="shared" si="0"/>
        <v>0.81651190956802588</v>
      </c>
      <c r="I65" s="17">
        <f t="shared" si="1"/>
        <v>7968.65</v>
      </c>
      <c r="J65" s="18"/>
      <c r="K65" s="15">
        <v>79</v>
      </c>
      <c r="L65" s="15">
        <v>70</v>
      </c>
      <c r="M65" s="16">
        <v>8.6529999999999992E-3</v>
      </c>
    </row>
    <row r="66" spans="2:13" ht="20" customHeight="1">
      <c r="B66" s="13">
        <v>63</v>
      </c>
      <c r="C66" s="14">
        <v>16.139102999999999</v>
      </c>
      <c r="D66" s="37"/>
      <c r="E66" s="14"/>
      <c r="F66" s="15">
        <v>9896</v>
      </c>
      <c r="G66" s="15">
        <v>8690</v>
      </c>
      <c r="H66" s="16">
        <f t="shared" si="0"/>
        <v>0.87813257881972517</v>
      </c>
      <c r="I66" s="17">
        <f t="shared" si="1"/>
        <v>8559.65</v>
      </c>
      <c r="J66" s="18"/>
      <c r="K66" s="15">
        <v>393</v>
      </c>
      <c r="L66" s="15">
        <v>276</v>
      </c>
      <c r="M66" s="16">
        <v>3.1760999999999998E-2</v>
      </c>
    </row>
    <row r="67" spans="2:13" ht="20" customHeight="1">
      <c r="B67" s="13">
        <v>64</v>
      </c>
      <c r="C67" s="14">
        <v>1215.8793900000001</v>
      </c>
      <c r="D67" s="37">
        <v>32</v>
      </c>
      <c r="E67" s="14">
        <f>SUM(C66:C67)</f>
        <v>1232.018493</v>
      </c>
      <c r="F67" s="15">
        <v>9924</v>
      </c>
      <c r="G67" s="15">
        <v>7787</v>
      </c>
      <c r="H67" s="16">
        <f t="shared" si="0"/>
        <v>0.78466344216041917</v>
      </c>
      <c r="I67" s="17">
        <f t="shared" si="1"/>
        <v>7670.1949999999997</v>
      </c>
      <c r="J67" s="18"/>
      <c r="K67" s="15">
        <v>160</v>
      </c>
      <c r="L67" s="15">
        <v>124</v>
      </c>
      <c r="M67" s="16">
        <v>1.5924000000000001E-2</v>
      </c>
    </row>
    <row r="68" spans="2:13" ht="20" customHeight="1">
      <c r="B68" s="13">
        <v>65</v>
      </c>
      <c r="C68" s="14">
        <v>10.204404</v>
      </c>
      <c r="D68" s="37"/>
      <c r="E68" s="14"/>
      <c r="F68" s="15">
        <v>9815</v>
      </c>
      <c r="G68" s="15">
        <v>7915</v>
      </c>
      <c r="H68" s="16">
        <f t="shared" si="0"/>
        <v>0.80641874681609782</v>
      </c>
      <c r="I68" s="17">
        <f t="shared" si="1"/>
        <v>7796.2749999999996</v>
      </c>
      <c r="J68" s="18"/>
      <c r="K68" s="15">
        <v>160</v>
      </c>
      <c r="L68" s="15">
        <v>116</v>
      </c>
      <c r="M68" s="16">
        <v>1.4656000000000001E-2</v>
      </c>
    </row>
    <row r="69" spans="2:13" ht="20" customHeight="1">
      <c r="B69" s="13">
        <v>66</v>
      </c>
      <c r="C69" s="14">
        <v>2.0301149999999999</v>
      </c>
      <c r="D69" s="37">
        <v>33</v>
      </c>
      <c r="E69" s="14">
        <f>SUM(C68:C69)</f>
        <v>12.234519000000001</v>
      </c>
      <c r="F69" s="15">
        <v>9727</v>
      </c>
      <c r="G69" s="15">
        <v>8278</v>
      </c>
      <c r="H69" s="16">
        <f t="shared" ref="H69:H104" si="2">G69/F69</f>
        <v>0.85103320653850112</v>
      </c>
      <c r="I69" s="17">
        <f t="shared" ref="I69:I104" si="3">G69*0.985</f>
        <v>8153.83</v>
      </c>
      <c r="J69" s="18"/>
      <c r="K69" s="15">
        <v>150</v>
      </c>
      <c r="L69" s="15">
        <v>110</v>
      </c>
      <c r="M69" s="16">
        <v>1.3287999999999999E-2</v>
      </c>
    </row>
    <row r="70" spans="2:13" ht="20" customHeight="1">
      <c r="B70" s="13">
        <v>67</v>
      </c>
      <c r="C70" s="14">
        <v>23.620884</v>
      </c>
      <c r="D70" s="37"/>
      <c r="E70" s="14"/>
      <c r="F70" s="15">
        <v>9952</v>
      </c>
      <c r="G70" s="15">
        <v>7322</v>
      </c>
      <c r="H70" s="16">
        <f t="shared" si="2"/>
        <v>0.73573151125401925</v>
      </c>
      <c r="I70" s="17">
        <f t="shared" si="3"/>
        <v>7212.17</v>
      </c>
      <c r="J70" s="18"/>
      <c r="K70" s="15">
        <v>177</v>
      </c>
      <c r="L70" s="15">
        <v>122</v>
      </c>
      <c r="M70" s="16">
        <v>1.6662E-2</v>
      </c>
    </row>
    <row r="71" spans="2:13" ht="20" customHeight="1">
      <c r="B71" s="13">
        <v>68</v>
      </c>
      <c r="C71" s="14">
        <v>24.582944999999999</v>
      </c>
      <c r="D71" s="37">
        <v>34</v>
      </c>
      <c r="E71" s="14">
        <f>SUM(C70:C71)</f>
        <v>48.203828999999999</v>
      </c>
      <c r="F71" s="15">
        <v>9958</v>
      </c>
      <c r="G71" s="15">
        <v>6892</v>
      </c>
      <c r="H71" s="16">
        <f t="shared" si="2"/>
        <v>0.69210684876481221</v>
      </c>
      <c r="I71" s="17">
        <f t="shared" si="3"/>
        <v>6788.62</v>
      </c>
      <c r="J71" s="18"/>
      <c r="K71" s="15">
        <v>171</v>
      </c>
      <c r="L71" s="15">
        <v>96</v>
      </c>
      <c r="M71" s="16">
        <v>1.3929E-2</v>
      </c>
    </row>
    <row r="72" spans="2:13" ht="20" customHeight="1">
      <c r="B72" s="13">
        <v>69</v>
      </c>
      <c r="C72" s="14">
        <v>849.10034199999996</v>
      </c>
      <c r="D72" s="37"/>
      <c r="E72" s="14"/>
      <c r="F72" s="15">
        <v>9974</v>
      </c>
      <c r="G72" s="15">
        <v>7575</v>
      </c>
      <c r="H72" s="16">
        <f t="shared" si="2"/>
        <v>0.75947463404852622</v>
      </c>
      <c r="I72" s="17">
        <f t="shared" si="3"/>
        <v>7461.375</v>
      </c>
      <c r="J72" s="18"/>
      <c r="K72" s="15">
        <v>111</v>
      </c>
      <c r="L72" s="15">
        <v>82</v>
      </c>
      <c r="M72" s="16">
        <v>1.0825E-2</v>
      </c>
    </row>
    <row r="73" spans="2:13" ht="20" customHeight="1">
      <c r="B73" s="13">
        <v>70</v>
      </c>
      <c r="C73" s="14">
        <v>1554.90112</v>
      </c>
      <c r="D73" s="37">
        <v>35</v>
      </c>
      <c r="E73" s="14">
        <f>SUM(C72:C73)</f>
        <v>2404.0014620000002</v>
      </c>
      <c r="F73" s="15">
        <v>9934</v>
      </c>
      <c r="G73" s="15">
        <v>7673</v>
      </c>
      <c r="H73" s="16">
        <f t="shared" si="2"/>
        <v>0.77239782564928527</v>
      </c>
      <c r="I73" s="17">
        <f t="shared" si="3"/>
        <v>7557.9049999999997</v>
      </c>
      <c r="J73" s="18"/>
      <c r="K73" s="15">
        <v>275</v>
      </c>
      <c r="L73" s="15">
        <v>179</v>
      </c>
      <c r="M73" s="16">
        <v>2.3328999999999999E-2</v>
      </c>
    </row>
    <row r="74" spans="2:13" ht="20" customHeight="1">
      <c r="B74" s="13">
        <v>71</v>
      </c>
      <c r="C74" s="14">
        <v>3909.59863</v>
      </c>
      <c r="D74" s="37"/>
      <c r="E74" s="14"/>
      <c r="F74" s="15">
        <v>10104</v>
      </c>
      <c r="G74" s="15">
        <v>8249</v>
      </c>
      <c r="H74" s="16">
        <f t="shared" si="2"/>
        <v>0.81640934283452093</v>
      </c>
      <c r="I74" s="17">
        <f t="shared" si="3"/>
        <v>8125.2650000000003</v>
      </c>
      <c r="J74" s="18"/>
      <c r="K74" s="15">
        <v>163</v>
      </c>
      <c r="L74" s="15">
        <v>118</v>
      </c>
      <c r="M74" s="16">
        <v>1.4305E-2</v>
      </c>
    </row>
    <row r="75" spans="2:13" ht="20" customHeight="1">
      <c r="B75" s="13">
        <v>72</v>
      </c>
      <c r="C75" s="14">
        <v>5949.2245999999996</v>
      </c>
      <c r="D75" s="37">
        <v>36</v>
      </c>
      <c r="E75" s="14">
        <f>SUM(C74:C75)</f>
        <v>9858.82323</v>
      </c>
      <c r="F75" s="15">
        <v>10136</v>
      </c>
      <c r="G75" s="15">
        <v>8102</v>
      </c>
      <c r="H75" s="16">
        <f t="shared" si="2"/>
        <v>0.7993291239147593</v>
      </c>
      <c r="I75" s="17">
        <f t="shared" si="3"/>
        <v>7980.47</v>
      </c>
      <c r="J75" s="18"/>
      <c r="K75" s="15">
        <v>228</v>
      </c>
      <c r="L75" s="15">
        <v>155</v>
      </c>
      <c r="M75" s="16">
        <v>1.9130999999999999E-2</v>
      </c>
    </row>
    <row r="76" spans="2:13" ht="20" customHeight="1">
      <c r="B76" s="13">
        <v>73</v>
      </c>
      <c r="C76" s="14">
        <v>23.533173000000001</v>
      </c>
      <c r="D76" s="37"/>
      <c r="E76" s="14"/>
      <c r="F76" s="15">
        <v>10049</v>
      </c>
      <c r="G76" s="15">
        <v>7729</v>
      </c>
      <c r="H76" s="16">
        <f t="shared" si="2"/>
        <v>0.76913125684147676</v>
      </c>
      <c r="I76" s="17">
        <f t="shared" si="3"/>
        <v>7613.0649999999996</v>
      </c>
      <c r="J76" s="18"/>
      <c r="K76" s="15">
        <v>287</v>
      </c>
      <c r="L76" s="15">
        <v>187</v>
      </c>
      <c r="M76" s="16">
        <v>2.4195000000000001E-2</v>
      </c>
    </row>
    <row r="77" spans="2:13" ht="20" customHeight="1">
      <c r="B77" s="13">
        <v>74</v>
      </c>
      <c r="C77" s="14">
        <v>32.690429999999999</v>
      </c>
      <c r="D77" s="37">
        <v>37</v>
      </c>
      <c r="E77" s="14">
        <f>SUM(C76:C77)</f>
        <v>56.223602999999997</v>
      </c>
      <c r="F77" s="15">
        <v>10048</v>
      </c>
      <c r="G77" s="15">
        <v>8214</v>
      </c>
      <c r="H77" s="16">
        <f t="shared" si="2"/>
        <v>0.81747611464968151</v>
      </c>
      <c r="I77" s="17">
        <f t="shared" si="3"/>
        <v>8090.79</v>
      </c>
      <c r="J77" s="18"/>
      <c r="K77" s="15">
        <v>575</v>
      </c>
      <c r="L77" s="15">
        <v>424</v>
      </c>
      <c r="M77" s="16">
        <v>5.1618999999999998E-2</v>
      </c>
    </row>
    <row r="78" spans="2:13" ht="20" customHeight="1">
      <c r="B78" s="13">
        <v>75</v>
      </c>
      <c r="C78" s="14">
        <v>1450.9355399999999</v>
      </c>
      <c r="D78" s="37"/>
      <c r="E78" s="14"/>
      <c r="F78" s="15">
        <v>9887</v>
      </c>
      <c r="G78" s="15">
        <v>7544</v>
      </c>
      <c r="H78" s="16">
        <f t="shared" si="2"/>
        <v>0.76302215029837162</v>
      </c>
      <c r="I78" s="17">
        <f t="shared" si="3"/>
        <v>7430.84</v>
      </c>
      <c r="J78" s="18"/>
      <c r="K78" s="15">
        <v>291</v>
      </c>
      <c r="L78" s="15">
        <v>196</v>
      </c>
      <c r="M78" s="16">
        <v>2.5981000000000001E-2</v>
      </c>
    </row>
    <row r="79" spans="2:13" ht="20" customHeight="1">
      <c r="B79" s="13">
        <v>76</v>
      </c>
      <c r="C79" s="14">
        <v>21.537355000000002</v>
      </c>
      <c r="D79" s="37">
        <v>38</v>
      </c>
      <c r="E79" s="14">
        <f>SUM(C78:C79)</f>
        <v>1472.4728949999999</v>
      </c>
      <c r="F79" s="15">
        <v>10056</v>
      </c>
      <c r="G79" s="15">
        <v>7928</v>
      </c>
      <c r="H79" s="16">
        <f t="shared" si="2"/>
        <v>0.7883850437549722</v>
      </c>
      <c r="I79" s="17">
        <f t="shared" si="3"/>
        <v>7809.08</v>
      </c>
      <c r="J79" s="18"/>
      <c r="K79" s="15">
        <v>162</v>
      </c>
      <c r="L79" s="15">
        <v>99</v>
      </c>
      <c r="M79" s="16">
        <v>1.2487E-2</v>
      </c>
    </row>
    <row r="80" spans="2:13" ht="20" customHeight="1">
      <c r="B80" s="13">
        <v>77</v>
      </c>
      <c r="C80" s="14">
        <v>2273.8295899999998</v>
      </c>
      <c r="D80" s="37"/>
      <c r="E80" s="14"/>
      <c r="F80" s="15">
        <v>10058</v>
      </c>
      <c r="G80" s="15">
        <v>8220</v>
      </c>
      <c r="H80" s="16">
        <f t="shared" si="2"/>
        <v>0.81725989262278786</v>
      </c>
      <c r="I80" s="17">
        <f t="shared" si="3"/>
        <v>8096.7</v>
      </c>
      <c r="J80" s="18"/>
      <c r="K80" s="15">
        <v>304</v>
      </c>
      <c r="L80" s="15">
        <v>220</v>
      </c>
      <c r="M80" s="16">
        <v>2.6764E-2</v>
      </c>
    </row>
    <row r="81" spans="2:13" ht="20" customHeight="1">
      <c r="B81" s="13">
        <v>78</v>
      </c>
      <c r="C81" s="14">
        <v>606.040344</v>
      </c>
      <c r="D81" s="37">
        <v>39</v>
      </c>
      <c r="E81" s="14">
        <f>SUM(C80:C81)</f>
        <v>2879.8699339999998</v>
      </c>
      <c r="F81" s="15">
        <v>10049</v>
      </c>
      <c r="G81" s="15">
        <v>8177</v>
      </c>
      <c r="H81" s="16">
        <f t="shared" si="2"/>
        <v>0.8137128072445019</v>
      </c>
      <c r="I81" s="17">
        <f t="shared" si="3"/>
        <v>8054.3450000000003</v>
      </c>
      <c r="J81" s="18"/>
      <c r="K81" s="15">
        <v>597</v>
      </c>
      <c r="L81" s="15">
        <v>499</v>
      </c>
      <c r="M81" s="16">
        <v>6.1025000000000003E-2</v>
      </c>
    </row>
    <row r="82" spans="2:13" ht="20" customHeight="1">
      <c r="B82" s="13">
        <v>79</v>
      </c>
      <c r="C82" s="14">
        <v>158.02020300000001</v>
      </c>
      <c r="D82" s="37"/>
      <c r="E82" s="14"/>
      <c r="F82" s="15">
        <v>9914</v>
      </c>
      <c r="G82" s="15">
        <v>7703</v>
      </c>
      <c r="H82" s="16">
        <f t="shared" si="2"/>
        <v>0.77698204559209194</v>
      </c>
      <c r="I82" s="17">
        <f t="shared" si="3"/>
        <v>7587.4549999999999</v>
      </c>
      <c r="J82" s="18"/>
      <c r="K82" s="15">
        <v>318</v>
      </c>
      <c r="L82" s="15">
        <v>211</v>
      </c>
      <c r="M82" s="16">
        <v>2.7392E-2</v>
      </c>
    </row>
    <row r="83" spans="2:13" ht="20" customHeight="1">
      <c r="B83" s="13">
        <v>80</v>
      </c>
      <c r="C83" s="14">
        <v>2970.1362300000001</v>
      </c>
      <c r="D83" s="37">
        <v>40</v>
      </c>
      <c r="E83" s="14">
        <f>SUM(C82:C83)</f>
        <v>3128.1564330000001</v>
      </c>
      <c r="F83" s="15">
        <v>9893</v>
      </c>
      <c r="G83" s="15">
        <v>7591</v>
      </c>
      <c r="H83" s="16">
        <f t="shared" si="2"/>
        <v>0.76731021934701304</v>
      </c>
      <c r="I83" s="17">
        <f t="shared" si="3"/>
        <v>7477.1350000000002</v>
      </c>
      <c r="J83" s="18"/>
      <c r="K83" s="15">
        <v>253</v>
      </c>
      <c r="L83" s="15">
        <v>189</v>
      </c>
      <c r="M83" s="16">
        <v>2.4898E-2</v>
      </c>
    </row>
    <row r="84" spans="2:13" ht="20" customHeight="1">
      <c r="B84" s="13">
        <v>81</v>
      </c>
      <c r="C84" s="14">
        <v>10.299521</v>
      </c>
      <c r="D84" s="37"/>
      <c r="E84" s="14"/>
      <c r="F84" s="15">
        <v>9866</v>
      </c>
      <c r="G84" s="15">
        <v>7829</v>
      </c>
      <c r="H84" s="16">
        <f t="shared" si="2"/>
        <v>0.79353334684776</v>
      </c>
      <c r="I84" s="17">
        <f t="shared" si="3"/>
        <v>7711.5649999999996</v>
      </c>
      <c r="J84" s="18"/>
      <c r="K84" s="15">
        <v>307</v>
      </c>
      <c r="L84" s="15">
        <v>224</v>
      </c>
      <c r="M84" s="16">
        <v>2.8611999999999999E-2</v>
      </c>
    </row>
    <row r="85" spans="2:13" ht="20" customHeight="1">
      <c r="B85" s="13">
        <v>82</v>
      </c>
      <c r="C85" s="14">
        <v>8.8324829999999999</v>
      </c>
      <c r="D85" s="37">
        <v>41</v>
      </c>
      <c r="E85" s="14">
        <f>SUM(C84:C85)</f>
        <v>19.132004000000002</v>
      </c>
      <c r="F85" s="15">
        <v>9882</v>
      </c>
      <c r="G85" s="15">
        <v>7606</v>
      </c>
      <c r="H85" s="16">
        <f t="shared" si="2"/>
        <v>0.76968225055656747</v>
      </c>
      <c r="I85" s="17">
        <f t="shared" si="3"/>
        <v>7491.91</v>
      </c>
      <c r="J85" s="18"/>
      <c r="K85" s="15">
        <v>385</v>
      </c>
      <c r="L85" s="15">
        <v>281</v>
      </c>
      <c r="M85" s="16">
        <v>3.6944999999999999E-2</v>
      </c>
    </row>
    <row r="86" spans="2:13" ht="20" customHeight="1">
      <c r="B86" s="13">
        <v>83</v>
      </c>
      <c r="C86" s="14">
        <v>13.550309</v>
      </c>
      <c r="D86" s="37"/>
      <c r="E86" s="14"/>
      <c r="F86" s="15">
        <v>9911</v>
      </c>
      <c r="G86" s="15">
        <v>7662</v>
      </c>
      <c r="H86" s="16">
        <f t="shared" si="2"/>
        <v>0.77308041569972763</v>
      </c>
      <c r="I86" s="17">
        <f t="shared" si="3"/>
        <v>7547.07</v>
      </c>
      <c r="J86" s="18"/>
      <c r="K86" s="15">
        <v>451</v>
      </c>
      <c r="L86" s="15">
        <v>284</v>
      </c>
      <c r="M86" s="16">
        <v>3.7066000000000002E-2</v>
      </c>
    </row>
    <row r="87" spans="2:13" ht="20" customHeight="1">
      <c r="B87" s="13">
        <v>84</v>
      </c>
      <c r="C87" s="14">
        <v>15.436852999999999</v>
      </c>
      <c r="D87" s="37">
        <v>42</v>
      </c>
      <c r="E87" s="14">
        <f>SUM(C86:C87)</f>
        <v>28.987161999999998</v>
      </c>
      <c r="F87" s="15">
        <v>9918</v>
      </c>
      <c r="G87" s="15">
        <v>7477</v>
      </c>
      <c r="H87" s="16">
        <f t="shared" si="2"/>
        <v>0.75388183101431738</v>
      </c>
      <c r="I87" s="17">
        <f t="shared" si="3"/>
        <v>7364.8450000000003</v>
      </c>
      <c r="J87" s="18"/>
      <c r="K87" s="15">
        <v>464</v>
      </c>
      <c r="L87" s="15">
        <v>270</v>
      </c>
      <c r="M87" s="16">
        <v>3.6110999999999997E-2</v>
      </c>
    </row>
    <row r="88" spans="2:13" ht="20" customHeight="1">
      <c r="B88" s="13">
        <v>85</v>
      </c>
      <c r="C88" s="14">
        <v>1844.3496</v>
      </c>
      <c r="D88" s="37"/>
      <c r="E88" s="14"/>
      <c r="F88" s="15">
        <v>10115</v>
      </c>
      <c r="G88" s="15">
        <v>8162</v>
      </c>
      <c r="H88" s="16">
        <f t="shared" si="2"/>
        <v>0.80692041522491353</v>
      </c>
      <c r="I88" s="17">
        <f t="shared" si="3"/>
        <v>8039.57</v>
      </c>
      <c r="J88" s="18"/>
      <c r="K88" s="15">
        <v>227</v>
      </c>
      <c r="L88" s="15">
        <v>151</v>
      </c>
      <c r="M88" s="16">
        <v>1.8499999999999999E-2</v>
      </c>
    </row>
    <row r="89" spans="2:13" ht="20" customHeight="1">
      <c r="B89" s="13">
        <v>86</v>
      </c>
      <c r="C89" s="14">
        <v>32.129967000000001</v>
      </c>
      <c r="D89" s="37">
        <v>43</v>
      </c>
      <c r="E89" s="14">
        <f>SUM(C88:C89)</f>
        <v>1876.4795670000001</v>
      </c>
      <c r="F89" s="15">
        <v>9990</v>
      </c>
      <c r="G89" s="15">
        <v>7913</v>
      </c>
      <c r="H89" s="16">
        <f t="shared" si="2"/>
        <v>0.79209209209209208</v>
      </c>
      <c r="I89" s="17">
        <f t="shared" si="3"/>
        <v>7794.3050000000003</v>
      </c>
      <c r="J89" s="18"/>
      <c r="K89" s="15">
        <v>202</v>
      </c>
      <c r="L89" s="15">
        <v>129</v>
      </c>
      <c r="M89" s="16">
        <v>1.6302000000000001E-2</v>
      </c>
    </row>
    <row r="90" spans="2:13" ht="20" customHeight="1">
      <c r="B90" s="13">
        <v>87</v>
      </c>
      <c r="C90" s="14">
        <v>337.084656</v>
      </c>
      <c r="D90" s="37"/>
      <c r="E90" s="14"/>
      <c r="F90" s="15">
        <v>10057</v>
      </c>
      <c r="G90" s="15">
        <v>7590</v>
      </c>
      <c r="H90" s="16">
        <f t="shared" si="2"/>
        <v>0.75469822014517252</v>
      </c>
      <c r="I90" s="17">
        <f t="shared" si="3"/>
        <v>7476.15</v>
      </c>
      <c r="J90" s="18"/>
      <c r="K90" s="15">
        <v>239</v>
      </c>
      <c r="L90" s="15">
        <v>168</v>
      </c>
      <c r="M90" s="16">
        <v>2.2134000000000001E-2</v>
      </c>
    </row>
    <row r="91" spans="2:13" ht="20" customHeight="1">
      <c r="B91" s="13">
        <v>88</v>
      </c>
      <c r="C91" s="14">
        <v>180.677719</v>
      </c>
      <c r="D91" s="37">
        <v>44</v>
      </c>
      <c r="E91" s="14">
        <f>SUM(C90:C91)</f>
        <v>517.76237500000002</v>
      </c>
      <c r="F91" s="15">
        <v>10050</v>
      </c>
      <c r="G91" s="15">
        <v>7723</v>
      </c>
      <c r="H91" s="16">
        <f t="shared" si="2"/>
        <v>0.76845771144278607</v>
      </c>
      <c r="I91" s="17">
        <f t="shared" si="3"/>
        <v>7607.1549999999997</v>
      </c>
      <c r="J91" s="18"/>
      <c r="K91" s="15">
        <v>188</v>
      </c>
      <c r="L91" s="15">
        <v>138</v>
      </c>
      <c r="M91" s="16">
        <v>1.7868999999999999E-2</v>
      </c>
    </row>
    <row r="92" spans="2:13" ht="20" customHeight="1">
      <c r="B92" s="13">
        <v>89</v>
      </c>
      <c r="C92" s="14">
        <v>237.681015</v>
      </c>
      <c r="D92" s="37"/>
      <c r="E92" s="14"/>
      <c r="F92" s="15">
        <v>9869</v>
      </c>
      <c r="G92" s="15">
        <v>8040</v>
      </c>
      <c r="H92" s="16">
        <f t="shared" si="2"/>
        <v>0.81467220589725398</v>
      </c>
      <c r="I92" s="17">
        <f t="shared" si="3"/>
        <v>7919.4</v>
      </c>
      <c r="J92" s="18"/>
      <c r="K92" s="15">
        <v>300</v>
      </c>
      <c r="L92" s="15">
        <v>227</v>
      </c>
      <c r="M92" s="16">
        <v>2.8233999999999999E-2</v>
      </c>
    </row>
    <row r="93" spans="2:13" ht="20" customHeight="1">
      <c r="B93" s="13">
        <v>90</v>
      </c>
      <c r="C93" s="14">
        <v>4.3690020000000001</v>
      </c>
      <c r="D93" s="37">
        <v>45</v>
      </c>
      <c r="E93" s="14">
        <f>SUM(C92:C93)</f>
        <v>242.050017</v>
      </c>
      <c r="F93" s="15">
        <v>9845</v>
      </c>
      <c r="G93" s="15">
        <v>7799</v>
      </c>
      <c r="H93" s="16">
        <f t="shared" si="2"/>
        <v>0.79217877094972067</v>
      </c>
      <c r="I93" s="17">
        <f t="shared" si="3"/>
        <v>7682.0150000000003</v>
      </c>
      <c r="J93" s="18"/>
      <c r="K93" s="15">
        <v>416</v>
      </c>
      <c r="L93" s="15">
        <v>256</v>
      </c>
      <c r="M93" s="16">
        <v>3.2825E-2</v>
      </c>
    </row>
    <row r="94" spans="2:13" ht="20" customHeight="1">
      <c r="B94" s="13">
        <v>91</v>
      </c>
      <c r="C94" s="14">
        <v>54.480964999999998</v>
      </c>
      <c r="D94" s="37"/>
      <c r="E94" s="14"/>
      <c r="F94" s="15">
        <v>9722</v>
      </c>
      <c r="G94" s="15">
        <v>8408</v>
      </c>
      <c r="H94" s="16">
        <f t="shared" si="2"/>
        <v>0.8648426249742851</v>
      </c>
      <c r="I94" s="17">
        <f t="shared" si="3"/>
        <v>8281.8799999999992</v>
      </c>
      <c r="J94" s="18"/>
      <c r="K94" s="15">
        <v>220</v>
      </c>
      <c r="L94" s="15">
        <v>182</v>
      </c>
      <c r="M94" s="16">
        <v>2.1645999999999999E-2</v>
      </c>
    </row>
    <row r="95" spans="2:13" ht="20" customHeight="1">
      <c r="B95" s="13">
        <v>92</v>
      </c>
      <c r="C95" s="14">
        <v>1194.4056399999999</v>
      </c>
      <c r="D95" s="37">
        <v>46</v>
      </c>
      <c r="E95" s="14">
        <f>SUM(C94:C95)</f>
        <v>1248.8866049999999</v>
      </c>
      <c r="F95" s="15">
        <v>10121</v>
      </c>
      <c r="G95" s="15">
        <v>8029</v>
      </c>
      <c r="H95" s="16">
        <f t="shared" si="2"/>
        <v>0.79330105720778576</v>
      </c>
      <c r="I95" s="17">
        <f t="shared" si="3"/>
        <v>7908.5649999999996</v>
      </c>
      <c r="J95" s="18"/>
      <c r="K95" s="15">
        <v>373</v>
      </c>
      <c r="L95" s="15">
        <v>241</v>
      </c>
      <c r="M95" s="16">
        <v>3.0016000000000001E-2</v>
      </c>
    </row>
    <row r="96" spans="2:13" ht="20" customHeight="1">
      <c r="B96" s="13">
        <v>93</v>
      </c>
      <c r="C96" s="14">
        <v>455.95336900000001</v>
      </c>
      <c r="D96" s="37"/>
      <c r="E96" s="14"/>
      <c r="F96" s="15">
        <v>9904</v>
      </c>
      <c r="G96" s="15">
        <v>7235</v>
      </c>
      <c r="H96" s="16">
        <f t="shared" si="2"/>
        <v>0.73051292407108237</v>
      </c>
      <c r="I96" s="17">
        <f t="shared" si="3"/>
        <v>7126.4749999999995</v>
      </c>
      <c r="J96" s="18"/>
      <c r="K96" s="15">
        <v>2852</v>
      </c>
      <c r="L96" s="15">
        <v>1813</v>
      </c>
      <c r="M96" s="16">
        <v>0.250587</v>
      </c>
    </row>
    <row r="97" spans="1:45" ht="20" customHeight="1">
      <c r="B97" s="13">
        <v>94</v>
      </c>
      <c r="C97" s="14">
        <v>347.36773699999998</v>
      </c>
      <c r="D97" s="37">
        <v>47</v>
      </c>
      <c r="E97" s="14">
        <f>SUM(C96:C97)</f>
        <v>803.32110599999999</v>
      </c>
      <c r="F97" s="15">
        <v>9821</v>
      </c>
      <c r="G97" s="15">
        <v>7552</v>
      </c>
      <c r="H97" s="16">
        <f t="shared" si="2"/>
        <v>0.7689644639038794</v>
      </c>
      <c r="I97" s="17">
        <f t="shared" si="3"/>
        <v>7438.72</v>
      </c>
      <c r="J97" s="18"/>
      <c r="K97" s="15">
        <v>771</v>
      </c>
      <c r="L97" s="15">
        <v>489</v>
      </c>
      <c r="M97" s="16">
        <v>6.4751000000000003E-2</v>
      </c>
    </row>
    <row r="98" spans="1:45" ht="20" customHeight="1">
      <c r="B98" s="13">
        <v>95</v>
      </c>
      <c r="C98" s="14">
        <v>5.2006509999999997</v>
      </c>
      <c r="D98" s="37"/>
      <c r="E98" s="14"/>
      <c r="F98" s="15">
        <v>9708</v>
      </c>
      <c r="G98" s="15">
        <v>8195</v>
      </c>
      <c r="H98" s="16">
        <f t="shared" si="2"/>
        <v>0.84414915533580548</v>
      </c>
      <c r="I98" s="17">
        <f t="shared" si="3"/>
        <v>8072.0749999999998</v>
      </c>
      <c r="J98" s="18"/>
      <c r="K98" s="15">
        <v>683</v>
      </c>
      <c r="L98" s="15">
        <v>490</v>
      </c>
      <c r="M98" s="16">
        <v>5.9792999999999999E-2</v>
      </c>
    </row>
    <row r="99" spans="1:45" ht="20" customHeight="1">
      <c r="B99" s="13">
        <v>96</v>
      </c>
      <c r="C99" s="14">
        <v>64.741943000000006</v>
      </c>
      <c r="D99" s="37">
        <v>48</v>
      </c>
      <c r="E99" s="14">
        <f>SUM(C98:C99)</f>
        <v>69.942594</v>
      </c>
      <c r="F99" s="15">
        <v>9976</v>
      </c>
      <c r="G99" s="15">
        <v>7509</v>
      </c>
      <c r="H99" s="16">
        <f t="shared" si="2"/>
        <v>0.7527064955894146</v>
      </c>
      <c r="I99" s="17">
        <f t="shared" si="3"/>
        <v>7396.3649999999998</v>
      </c>
      <c r="J99" s="18"/>
      <c r="K99" s="15">
        <v>315</v>
      </c>
      <c r="L99" s="15">
        <v>199</v>
      </c>
      <c r="M99" s="16">
        <v>2.6502000000000001E-2</v>
      </c>
    </row>
    <row r="100" spans="1:45" ht="20" customHeight="1">
      <c r="B100" s="13">
        <v>97</v>
      </c>
      <c r="C100" s="14">
        <v>491.056915</v>
      </c>
      <c r="D100" s="37"/>
      <c r="E100" s="14"/>
      <c r="F100" s="15">
        <v>9979</v>
      </c>
      <c r="G100" s="15">
        <v>7385</v>
      </c>
      <c r="H100" s="16">
        <f t="shared" si="2"/>
        <v>0.74005411363864115</v>
      </c>
      <c r="I100" s="17">
        <f t="shared" si="3"/>
        <v>7274.2249999999995</v>
      </c>
      <c r="J100" s="18"/>
      <c r="K100" s="15">
        <v>285</v>
      </c>
      <c r="L100" s="15">
        <v>180</v>
      </c>
      <c r="M100" s="16">
        <v>2.4374E-2</v>
      </c>
    </row>
    <row r="101" spans="1:45" ht="20" customHeight="1">
      <c r="B101" s="13">
        <v>98</v>
      </c>
      <c r="C101" s="14">
        <v>8.3873289999999994</v>
      </c>
      <c r="D101" s="37">
        <v>49</v>
      </c>
      <c r="E101" s="14">
        <f>SUM(C100:C101)</f>
        <v>499.44424400000003</v>
      </c>
      <c r="F101" s="15">
        <v>9819</v>
      </c>
      <c r="G101" s="15">
        <v>7905</v>
      </c>
      <c r="H101" s="16">
        <f t="shared" si="2"/>
        <v>0.80507179957225783</v>
      </c>
      <c r="I101" s="17">
        <f t="shared" si="3"/>
        <v>7786.4250000000002</v>
      </c>
      <c r="J101" s="18"/>
      <c r="K101" s="15">
        <v>437</v>
      </c>
      <c r="L101" s="15">
        <v>288</v>
      </c>
      <c r="M101" s="16">
        <v>3.6433E-2</v>
      </c>
    </row>
    <row r="102" spans="1:45" ht="20" customHeight="1">
      <c r="B102" s="13">
        <v>99</v>
      </c>
      <c r="C102" s="14">
        <v>3.5926200000000001</v>
      </c>
      <c r="D102" s="37"/>
      <c r="E102" s="14"/>
      <c r="F102" s="15">
        <v>9845</v>
      </c>
      <c r="G102" s="15">
        <v>7657</v>
      </c>
      <c r="H102" s="16">
        <f t="shared" si="2"/>
        <v>0.77775520568816658</v>
      </c>
      <c r="I102" s="17">
        <f t="shared" si="3"/>
        <v>7542.1449999999995</v>
      </c>
      <c r="J102" s="18"/>
      <c r="K102" s="15">
        <v>310</v>
      </c>
      <c r="L102" s="15">
        <v>202</v>
      </c>
      <c r="M102" s="16">
        <v>2.6381000000000002E-2</v>
      </c>
    </row>
    <row r="103" spans="1:45" ht="20" customHeight="1">
      <c r="B103" s="13">
        <v>100</v>
      </c>
      <c r="C103" s="14">
        <v>1.975951</v>
      </c>
      <c r="D103" s="37">
        <v>50</v>
      </c>
      <c r="E103" s="14">
        <f>SUM(C102:C103)</f>
        <v>5.5685710000000004</v>
      </c>
      <c r="F103" s="15">
        <v>9797</v>
      </c>
      <c r="G103" s="15">
        <v>8352</v>
      </c>
      <c r="H103" s="16">
        <f t="shared" si="2"/>
        <v>0.85250586914361537</v>
      </c>
      <c r="I103" s="17">
        <f t="shared" si="3"/>
        <v>8226.7199999999993</v>
      </c>
      <c r="J103" s="18"/>
      <c r="K103" s="15">
        <v>379</v>
      </c>
      <c r="L103" s="15">
        <v>275</v>
      </c>
      <c r="M103" s="16">
        <v>3.2925999999999997E-2</v>
      </c>
    </row>
    <row r="104" spans="1:45" s="27" customFormat="1" ht="20" customHeight="1">
      <c r="A104" s="28"/>
      <c r="B104" s="21" t="s">
        <v>5</v>
      </c>
      <c r="C104" s="22">
        <f>SUM(C4:C103)</f>
        <v>146642.21133900003</v>
      </c>
      <c r="D104" s="22"/>
      <c r="E104" s="22">
        <f>SUM(E4:E103)</f>
        <v>146642.21133900003</v>
      </c>
      <c r="F104" s="23">
        <f>SUM(F4:F103)</f>
        <v>989415</v>
      </c>
      <c r="G104" s="23">
        <f>SUM(G4:G103)</f>
        <v>765852</v>
      </c>
      <c r="H104" s="24">
        <f t="shared" si="2"/>
        <v>0.77404526917420902</v>
      </c>
      <c r="I104" s="25">
        <f t="shared" si="3"/>
        <v>754364.22</v>
      </c>
      <c r="J104" s="26"/>
      <c r="K104" s="23">
        <f>SUM(K4:K103)</f>
        <v>78601</v>
      </c>
      <c r="L104" s="23">
        <f>SUM(L4:L103)</f>
        <v>49968</v>
      </c>
      <c r="M104" s="24">
        <f>L104/G104</f>
        <v>6.5244982059196821E-2</v>
      </c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</row>
    <row r="107" spans="1:45" ht="20" customHeight="1">
      <c r="B107" s="8" t="s">
        <v>7</v>
      </c>
      <c r="C107" s="8"/>
      <c r="D107" s="8"/>
      <c r="E107" s="8"/>
      <c r="F107" s="8"/>
      <c r="G107" s="8"/>
      <c r="H107" s="9"/>
      <c r="I107" s="10"/>
    </row>
    <row r="108" spans="1:45" ht="20" customHeight="1">
      <c r="B108" s="8"/>
      <c r="C108" s="8"/>
      <c r="D108" s="8"/>
      <c r="E108" s="8"/>
      <c r="F108" s="8"/>
      <c r="G108" s="8"/>
      <c r="H108" s="9"/>
      <c r="I108" s="10"/>
    </row>
    <row r="109" spans="1:45" ht="20" customHeight="1">
      <c r="B109" s="8"/>
      <c r="C109" s="8"/>
      <c r="D109" s="8"/>
      <c r="E109" s="8"/>
      <c r="F109" s="8"/>
      <c r="G109" s="8"/>
      <c r="H109" s="9"/>
      <c r="I109" s="10"/>
    </row>
    <row r="110" spans="1:45" ht="20" customHeight="1">
      <c r="B110" s="8"/>
      <c r="C110" s="8"/>
      <c r="D110" s="8"/>
      <c r="E110" s="8"/>
      <c r="F110" s="8"/>
      <c r="G110" s="8"/>
      <c r="H110" s="9"/>
      <c r="I110" s="10"/>
    </row>
    <row r="111" spans="1:45" ht="20" customHeight="1">
      <c r="B111" s="8"/>
      <c r="C111" s="8"/>
      <c r="D111" s="8"/>
      <c r="E111" s="8"/>
      <c r="F111" s="8"/>
      <c r="G111" s="8"/>
      <c r="H111" s="9"/>
      <c r="I111" s="10"/>
    </row>
    <row r="112" spans="1:45" ht="20" customHeight="1">
      <c r="B112" s="8"/>
      <c r="C112" s="8"/>
      <c r="D112" s="8"/>
      <c r="E112" s="8"/>
      <c r="F112" s="8"/>
      <c r="G112" s="8"/>
      <c r="H112" s="9"/>
      <c r="I112" s="10"/>
    </row>
  </sheetData>
  <mergeCells count="2">
    <mergeCell ref="B2:M2"/>
    <mergeCell ref="B107:I112"/>
  </mergeCells>
  <phoneticPr fontId="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House</vt:lpstr>
      <vt:lpstr>Senate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Montana House Districts 2014–2022</dc:title>
  <dc:subject/>
  <dc:creator/>
  <cp:lastModifiedBy>James Conner</cp:lastModifiedBy>
  <dcterms:created xsi:type="dcterms:W3CDTF">2013-07-17T11:58:27Z</dcterms:created>
  <dcterms:modified xsi:type="dcterms:W3CDTF">2017-12-18T21:18:15Z</dcterms:modified>
</cp:coreProperties>
</file>