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0" yWindow="2200" windowWidth="32180" windowHeight="17980" tabRatio="500" activeTab="3"/>
  </bookViews>
  <sheets>
    <sheet name="2004" sheetId="1" r:id="rId1"/>
    <sheet name="2006" sheetId="2" r:id="rId2"/>
    <sheet name="2008" sheetId="3" r:id="rId3"/>
    <sheet name="2010" sheetId="4" r:id="rId4"/>
    <sheet name="2012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<sst xmlns="http://schemas.openxmlformats.org/spreadsheetml/2006/main" count="68" uniqueCount="59">
  <si>
    <t>HD-8 total</t>
  </si>
  <si>
    <t>Prez total</t>
  </si>
  <si>
    <t>Falloff</t>
  </si>
  <si>
    <t>District</t>
  </si>
  <si>
    <t>HD-8 falloff from top of ballot</t>
  </si>
  <si>
    <t>Prez</t>
  </si>
  <si>
    <t>U.S. Senate</t>
  </si>
  <si>
    <t>U.S. Rep</t>
  </si>
  <si>
    <t>Top</t>
  </si>
  <si>
    <t xml:space="preserve"> </t>
  </si>
  <si>
    <t>Precinct</t>
  </si>
  <si>
    <t>Dowell</t>
  </si>
  <si>
    <t>Witte</t>
  </si>
  <si>
    <t>HD-8 total</t>
  </si>
  <si>
    <t>Constitution</t>
  </si>
  <si>
    <t>Kerry</t>
  </si>
  <si>
    <t>Green</t>
  </si>
  <si>
    <t>Nader</t>
  </si>
  <si>
    <t>Libertarian</t>
  </si>
  <si>
    <t>Bush</t>
  </si>
  <si>
    <t>Prez total</t>
  </si>
  <si>
    <t>Falloff</t>
  </si>
  <si>
    <t>Precinct</t>
  </si>
  <si>
    <t>Precinct</t>
  </si>
  <si>
    <t>Witte</t>
  </si>
  <si>
    <t>Prez total</t>
  </si>
  <si>
    <t>Falloff</t>
  </si>
  <si>
    <t>Kenyon</t>
  </si>
  <si>
    <t>HD-8 total</t>
  </si>
  <si>
    <t>Tester</t>
  </si>
  <si>
    <t>Jones</t>
  </si>
  <si>
    <t>Burns</t>
  </si>
  <si>
    <t>Senate total</t>
  </si>
  <si>
    <t>Percent falloff</t>
  </si>
  <si>
    <t>Reg</t>
  </si>
  <si>
    <t>Votes cast</t>
  </si>
  <si>
    <t>Paul</t>
  </si>
  <si>
    <t>Obama</t>
  </si>
  <si>
    <t>Nader</t>
  </si>
  <si>
    <t>Baer</t>
  </si>
  <si>
    <t>McCain</t>
  </si>
  <si>
    <t>Steenson</t>
  </si>
  <si>
    <t>HD 8</t>
  </si>
  <si>
    <t>Subtotal</t>
  </si>
  <si>
    <t>HD-8 Total</t>
  </si>
  <si>
    <t>BRYAN SCHUTT - Democrat</t>
  </si>
  <si>
    <t>BILL JONES - Independent</t>
  </si>
  <si>
    <t>STEVE LAVIN - Republican</t>
  </si>
  <si>
    <t>TOTAL</t>
  </si>
  <si>
    <t>McDonald</t>
  </si>
  <si>
    <t>Fellows</t>
  </si>
  <si>
    <t>Rehberg</t>
  </si>
  <si>
    <t>HD-8 total</t>
  </si>
  <si>
    <t>U.S. Rep total</t>
  </si>
  <si>
    <t>Falloff</t>
  </si>
  <si>
    <t>BRITTANY MACLEAN - Democrat</t>
  </si>
  <si>
    <t>Johnson</t>
  </si>
  <si>
    <t>Romney</t>
  </si>
  <si>
    <t>Voter falloff from top of ballot for HD-8, 2004–2012. © by James Conner, www.flatheadmemo.com.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</si>
</sst>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"/>
    <numFmt numFmtId="165" formatCode="0.0%"/>
  </numFmts>
  <fonts count="10">
    <font>
      <sz val="14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b/>
      <i/>
      <sz val="14"/>
      <name val="Calibri"/>
      <family val="0"/>
    </font>
    <font>
      <sz val="8"/>
      <name val="Calibri"/>
      <family val="0"/>
    </font>
    <font>
      <i/>
      <sz val="13"/>
      <name val="Monotype Corsiva"/>
      <family val="4"/>
    </font>
    <font>
      <i/>
      <sz val="12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8"/>
      <color indexed="16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3" borderId="0" xfId="0" applyFont="1" applyFill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="150" zoomScaleNormal="150" workbookViewId="0" topLeftCell="A1">
      <selection activeCell="A2" sqref="A2"/>
    </sheetView>
  </sheetViews>
  <sheetFormatPr defaultColWidth="11.19921875" defaultRowHeight="18.75"/>
  <sheetData>
    <row r="1" spans="1:12" ht="69.75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3" customFormat="1" ht="18">
      <c r="A2" s="33" t="s">
        <v>10</v>
      </c>
      <c r="B2" s="33" t="s">
        <v>11</v>
      </c>
      <c r="C2" s="33" t="s">
        <v>12</v>
      </c>
      <c r="D2" s="33" t="s">
        <v>13</v>
      </c>
      <c r="E2" s="33" t="s">
        <v>14</v>
      </c>
      <c r="F2" s="33" t="s">
        <v>15</v>
      </c>
      <c r="G2" s="33" t="s">
        <v>16</v>
      </c>
      <c r="H2" s="33" t="s">
        <v>17</v>
      </c>
      <c r="I2" s="33" t="s">
        <v>18</v>
      </c>
      <c r="J2" s="33" t="s">
        <v>19</v>
      </c>
      <c r="K2" s="33" t="s">
        <v>20</v>
      </c>
      <c r="L2" s="33" t="s">
        <v>21</v>
      </c>
    </row>
    <row r="3" spans="1:12" ht="18">
      <c r="A3">
        <v>1</v>
      </c>
      <c r="B3">
        <v>275</v>
      </c>
      <c r="C3">
        <v>309</v>
      </c>
      <c r="D3">
        <f aca="true" t="shared" si="0" ref="D3:D8">SUM(B3:C3)</f>
        <v>584</v>
      </c>
      <c r="E3">
        <v>5</v>
      </c>
      <c r="F3">
        <v>198</v>
      </c>
      <c r="G3">
        <v>1</v>
      </c>
      <c r="H3">
        <v>9</v>
      </c>
      <c r="I3">
        <v>1</v>
      </c>
      <c r="J3">
        <v>395</v>
      </c>
      <c r="K3">
        <f aca="true" t="shared" si="1" ref="K3:K8">SUM(E3:J3)</f>
        <v>609</v>
      </c>
      <c r="L3" s="1">
        <f>(K3-D3)/K3</f>
        <v>0.041050903119868636</v>
      </c>
    </row>
    <row r="4" spans="1:12" ht="18">
      <c r="A4">
        <v>2</v>
      </c>
      <c r="B4">
        <v>401</v>
      </c>
      <c r="C4">
        <v>379</v>
      </c>
      <c r="D4">
        <f t="shared" si="0"/>
        <v>780</v>
      </c>
      <c r="E4">
        <v>6</v>
      </c>
      <c r="F4">
        <v>270</v>
      </c>
      <c r="G4">
        <v>5</v>
      </c>
      <c r="H4">
        <v>15</v>
      </c>
      <c r="I4">
        <v>2</v>
      </c>
      <c r="J4">
        <v>517</v>
      </c>
      <c r="K4">
        <f t="shared" si="1"/>
        <v>815</v>
      </c>
      <c r="L4" s="1">
        <f>(K4-D4)/K4</f>
        <v>0.04294478527607362</v>
      </c>
    </row>
    <row r="5" spans="1:12" ht="18">
      <c r="A5">
        <v>3</v>
      </c>
      <c r="B5">
        <v>448</v>
      </c>
      <c r="C5">
        <v>415</v>
      </c>
      <c r="D5">
        <f t="shared" si="0"/>
        <v>863</v>
      </c>
      <c r="E5">
        <v>4</v>
      </c>
      <c r="F5">
        <v>359</v>
      </c>
      <c r="G5">
        <v>5</v>
      </c>
      <c r="H5">
        <v>20</v>
      </c>
      <c r="I5">
        <v>2</v>
      </c>
      <c r="J5">
        <v>490</v>
      </c>
      <c r="K5">
        <f t="shared" si="1"/>
        <v>880</v>
      </c>
      <c r="L5" s="1">
        <f>(K5-D5)/K5</f>
        <v>0.019318181818181818</v>
      </c>
    </row>
    <row r="6" spans="1:12" ht="18">
      <c r="A6">
        <v>4</v>
      </c>
      <c r="B6">
        <v>493</v>
      </c>
      <c r="C6">
        <v>486</v>
      </c>
      <c r="D6">
        <f t="shared" si="0"/>
        <v>979</v>
      </c>
      <c r="E6">
        <v>10</v>
      </c>
      <c r="F6">
        <v>344</v>
      </c>
      <c r="G6">
        <v>2</v>
      </c>
      <c r="H6">
        <v>12</v>
      </c>
      <c r="I6">
        <v>7</v>
      </c>
      <c r="J6">
        <v>639</v>
      </c>
      <c r="K6">
        <f t="shared" si="1"/>
        <v>1014</v>
      </c>
      <c r="L6" s="1">
        <f>(K6-D6)/K6</f>
        <v>0.03451676528599606</v>
      </c>
    </row>
    <row r="7" spans="1:12" ht="18">
      <c r="A7">
        <v>32</v>
      </c>
      <c r="B7">
        <v>479</v>
      </c>
      <c r="C7">
        <v>342</v>
      </c>
      <c r="D7">
        <f t="shared" si="0"/>
        <v>821</v>
      </c>
      <c r="E7">
        <v>6</v>
      </c>
      <c r="F7">
        <v>303</v>
      </c>
      <c r="G7">
        <v>4</v>
      </c>
      <c r="H7">
        <v>15</v>
      </c>
      <c r="I7">
        <v>3</v>
      </c>
      <c r="J7">
        <v>511</v>
      </c>
      <c r="K7">
        <f t="shared" si="1"/>
        <v>842</v>
      </c>
      <c r="L7" s="1">
        <f>(K7-D7)/K7</f>
        <v>0.02494061757719715</v>
      </c>
    </row>
    <row r="8" spans="2:12" ht="18">
      <c r="B8">
        <f>SUM(B3:B7)</f>
        <v>2096</v>
      </c>
      <c r="C8">
        <f>SUM(C3:C7)</f>
        <v>1931</v>
      </c>
      <c r="D8">
        <f t="shared" si="0"/>
        <v>4027</v>
      </c>
      <c r="E8">
        <f aca="true" t="shared" si="2" ref="E8:J8">SUM(E3:E7)</f>
        <v>31</v>
      </c>
      <c r="F8">
        <f t="shared" si="2"/>
        <v>1474</v>
      </c>
      <c r="G8">
        <f t="shared" si="2"/>
        <v>17</v>
      </c>
      <c r="H8">
        <f t="shared" si="2"/>
        <v>71</v>
      </c>
      <c r="I8">
        <f t="shared" si="2"/>
        <v>15</v>
      </c>
      <c r="J8">
        <f t="shared" si="2"/>
        <v>2552</v>
      </c>
      <c r="K8">
        <f t="shared" si="1"/>
        <v>4160</v>
      </c>
      <c r="L8" s="1">
        <f>(K8-D8)/K8</f>
        <v>0.031971153846153844</v>
      </c>
    </row>
  </sheetData>
  <mergeCells count="1">
    <mergeCell ref="A1:L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7"/>
    </sheetView>
  </sheetViews>
  <sheetFormatPr defaultColWidth="11.19921875" defaultRowHeight="18.75"/>
  <sheetData>
    <row r="1" spans="1:9" ht="36">
      <c r="A1" s="2" t="s">
        <v>23</v>
      </c>
      <c r="B1" s="2" t="s">
        <v>27</v>
      </c>
      <c r="C1" s="2" t="s">
        <v>24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</row>
    <row r="2" spans="1:9" ht="18">
      <c r="A2">
        <v>1</v>
      </c>
      <c r="B2">
        <v>219</v>
      </c>
      <c r="C2">
        <v>260</v>
      </c>
      <c r="D2">
        <f aca="true" t="shared" si="0" ref="D2:D7">SUM(B2:C2)</f>
        <v>479</v>
      </c>
      <c r="E2">
        <v>227</v>
      </c>
      <c r="F2">
        <v>17</v>
      </c>
      <c r="G2">
        <v>247</v>
      </c>
      <c r="H2">
        <f aca="true" t="shared" si="1" ref="H2:H7">SUM(E2:G2)</f>
        <v>491</v>
      </c>
      <c r="I2" s="3">
        <f>(H2-D2)/H2</f>
        <v>0.024439918533604887</v>
      </c>
    </row>
    <row r="3" spans="1:9" ht="18">
      <c r="A3">
        <v>2</v>
      </c>
      <c r="B3">
        <v>299</v>
      </c>
      <c r="C3">
        <v>272</v>
      </c>
      <c r="D3">
        <f t="shared" si="0"/>
        <v>571</v>
      </c>
      <c r="E3">
        <v>279</v>
      </c>
      <c r="F3">
        <v>27</v>
      </c>
      <c r="G3">
        <v>276</v>
      </c>
      <c r="H3">
        <f t="shared" si="1"/>
        <v>582</v>
      </c>
      <c r="I3" s="3">
        <f>(H3-D3)/H3</f>
        <v>0.018900343642611683</v>
      </c>
    </row>
    <row r="4" spans="1:9" ht="18">
      <c r="A4">
        <v>3</v>
      </c>
      <c r="B4">
        <v>351</v>
      </c>
      <c r="C4">
        <v>339</v>
      </c>
      <c r="D4">
        <f t="shared" si="0"/>
        <v>690</v>
      </c>
      <c r="E4">
        <v>367</v>
      </c>
      <c r="F4">
        <v>24</v>
      </c>
      <c r="G4">
        <v>316</v>
      </c>
      <c r="H4">
        <f t="shared" si="1"/>
        <v>707</v>
      </c>
      <c r="I4" s="3">
        <f>(H4-D4)/H4</f>
        <v>0.024045261669024046</v>
      </c>
    </row>
    <row r="5" spans="1:9" ht="18">
      <c r="A5">
        <v>4</v>
      </c>
      <c r="B5">
        <v>383</v>
      </c>
      <c r="C5">
        <v>399</v>
      </c>
      <c r="D5">
        <f t="shared" si="0"/>
        <v>782</v>
      </c>
      <c r="E5">
        <v>372</v>
      </c>
      <c r="F5">
        <v>40</v>
      </c>
      <c r="G5">
        <v>400</v>
      </c>
      <c r="H5">
        <f t="shared" si="1"/>
        <v>812</v>
      </c>
      <c r="I5" s="3">
        <f>(H5-D5)/H5</f>
        <v>0.03694581280788178</v>
      </c>
    </row>
    <row r="6" spans="1:9" ht="18">
      <c r="A6">
        <v>32</v>
      </c>
      <c r="B6">
        <v>301</v>
      </c>
      <c r="C6">
        <v>320</v>
      </c>
      <c r="D6">
        <f t="shared" si="0"/>
        <v>621</v>
      </c>
      <c r="E6">
        <v>318</v>
      </c>
      <c r="F6">
        <v>24</v>
      </c>
      <c r="G6">
        <v>302</v>
      </c>
      <c r="H6">
        <f t="shared" si="1"/>
        <v>644</v>
      </c>
      <c r="I6" s="3">
        <f>(H6-D6)/H6</f>
        <v>0.03571428571428571</v>
      </c>
    </row>
    <row r="7" spans="2:9" ht="18">
      <c r="B7">
        <f>SUM(B2:B6)</f>
        <v>1553</v>
      </c>
      <c r="C7">
        <f>SUM(C2:C6)</f>
        <v>1590</v>
      </c>
      <c r="D7">
        <f t="shared" si="0"/>
        <v>3143</v>
      </c>
      <c r="E7">
        <f>SUM(E2:E6)</f>
        <v>1563</v>
      </c>
      <c r="F7">
        <f>SUM(F2:F6)</f>
        <v>132</v>
      </c>
      <c r="G7">
        <f>SUM(G2:G6)</f>
        <v>1541</v>
      </c>
      <c r="H7">
        <f t="shared" si="1"/>
        <v>3236</v>
      </c>
      <c r="I7" s="3">
        <f>(H7-D7)/H7</f>
        <v>0.028739184177997527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="150" zoomScaleNormal="150" workbookViewId="0" topLeftCell="B1">
      <selection activeCell="N2" sqref="N2"/>
    </sheetView>
  </sheetViews>
  <sheetFormatPr defaultColWidth="11.19921875" defaultRowHeight="18.75"/>
  <sheetData>
    <row r="1" spans="2:14" ht="18">
      <c r="B1" t="s">
        <v>23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25</v>
      </c>
      <c r="K1" t="s">
        <v>41</v>
      </c>
      <c r="L1" t="s">
        <v>24</v>
      </c>
      <c r="M1" t="s">
        <v>44</v>
      </c>
      <c r="N1" t="s">
        <v>26</v>
      </c>
    </row>
    <row r="2" spans="1:14" ht="18">
      <c r="A2" s="4" t="s">
        <v>42</v>
      </c>
      <c r="B2" s="5">
        <v>1</v>
      </c>
      <c r="C2" s="6">
        <v>850</v>
      </c>
      <c r="D2" s="6">
        <v>601</v>
      </c>
      <c r="E2" s="6">
        <v>25</v>
      </c>
      <c r="F2" s="6">
        <v>267</v>
      </c>
      <c r="G2" s="6">
        <v>1</v>
      </c>
      <c r="H2" s="6">
        <v>0</v>
      </c>
      <c r="I2" s="6">
        <v>304</v>
      </c>
      <c r="J2" s="7">
        <f>SUM(E2:I2)</f>
        <v>597</v>
      </c>
      <c r="K2" s="6">
        <v>273</v>
      </c>
      <c r="L2" s="6">
        <v>303</v>
      </c>
      <c r="M2">
        <f aca="true" t="shared" si="0" ref="M2:M7">SUM(K2:L2)</f>
        <v>576</v>
      </c>
      <c r="N2" s="3">
        <f>(J2-M2)/J2</f>
        <v>0.035175879396984924</v>
      </c>
    </row>
    <row r="3" spans="1:14" ht="18">
      <c r="A3" s="4"/>
      <c r="B3" s="5">
        <v>2</v>
      </c>
      <c r="C3" s="6">
        <v>1323</v>
      </c>
      <c r="D3" s="6">
        <v>830</v>
      </c>
      <c r="E3" s="6">
        <v>43</v>
      </c>
      <c r="F3" s="6">
        <v>364</v>
      </c>
      <c r="G3" s="6">
        <v>5</v>
      </c>
      <c r="H3" s="6">
        <v>3</v>
      </c>
      <c r="I3" s="6">
        <v>405</v>
      </c>
      <c r="J3" s="7">
        <f>SUM(E3:I3)</f>
        <v>820</v>
      </c>
      <c r="K3" s="6">
        <v>398</v>
      </c>
      <c r="L3" s="6">
        <v>376</v>
      </c>
      <c r="M3">
        <f t="shared" si="0"/>
        <v>774</v>
      </c>
      <c r="N3" s="3">
        <f>(J3-M3)/J3</f>
        <v>0.05609756097560976</v>
      </c>
    </row>
    <row r="4" spans="1:14" ht="18">
      <c r="A4" s="4"/>
      <c r="B4" s="5">
        <v>3</v>
      </c>
      <c r="C4" s="6">
        <v>1222</v>
      </c>
      <c r="D4" s="6">
        <v>882</v>
      </c>
      <c r="E4" s="6">
        <v>25</v>
      </c>
      <c r="F4" s="6">
        <v>408</v>
      </c>
      <c r="G4" s="6">
        <v>7</v>
      </c>
      <c r="H4" s="6">
        <v>0</v>
      </c>
      <c r="I4" s="6">
        <v>437</v>
      </c>
      <c r="J4" s="7">
        <f>SUM(E4:I4)</f>
        <v>877</v>
      </c>
      <c r="K4" s="6">
        <v>441</v>
      </c>
      <c r="L4" s="6">
        <v>414</v>
      </c>
      <c r="M4">
        <f t="shared" si="0"/>
        <v>855</v>
      </c>
      <c r="N4" s="3">
        <f>(J4-M4)/J4</f>
        <v>0.02508551881413911</v>
      </c>
    </row>
    <row r="5" spans="1:14" ht="18">
      <c r="A5" s="4"/>
      <c r="B5" s="5">
        <v>4</v>
      </c>
      <c r="C5" s="6">
        <v>1450</v>
      </c>
      <c r="D5" s="6">
        <v>1038</v>
      </c>
      <c r="E5" s="6">
        <v>38</v>
      </c>
      <c r="F5" s="6">
        <v>450</v>
      </c>
      <c r="G5" s="6">
        <v>6</v>
      </c>
      <c r="H5" s="6">
        <v>4</v>
      </c>
      <c r="I5" s="6">
        <v>531</v>
      </c>
      <c r="J5" s="7">
        <f>SUM(E5:I5)</f>
        <v>1029</v>
      </c>
      <c r="K5" s="6">
        <v>483</v>
      </c>
      <c r="L5" s="6">
        <v>507</v>
      </c>
      <c r="M5">
        <f t="shared" si="0"/>
        <v>990</v>
      </c>
      <c r="N5" s="3">
        <f>(J5-M5)/J5</f>
        <v>0.037900874635568516</v>
      </c>
    </row>
    <row r="6" spans="1:14" ht="18">
      <c r="A6" s="4"/>
      <c r="B6" s="5">
        <v>32</v>
      </c>
      <c r="C6" s="6">
        <v>1320</v>
      </c>
      <c r="D6" s="6">
        <v>897</v>
      </c>
      <c r="E6" s="6">
        <v>43</v>
      </c>
      <c r="F6" s="6">
        <v>396</v>
      </c>
      <c r="G6" s="6">
        <v>8</v>
      </c>
      <c r="H6" s="6">
        <v>3</v>
      </c>
      <c r="I6" s="6">
        <v>434</v>
      </c>
      <c r="J6" s="7">
        <f>SUM(E6:I6)</f>
        <v>884</v>
      </c>
      <c r="K6" s="6">
        <v>437</v>
      </c>
      <c r="L6" s="6">
        <v>413</v>
      </c>
      <c r="M6">
        <f t="shared" si="0"/>
        <v>850</v>
      </c>
      <c r="N6" s="3">
        <f>(J6-M6)/J6</f>
        <v>0.038461538461538464</v>
      </c>
    </row>
    <row r="7" spans="1:14" ht="18">
      <c r="A7" s="4"/>
      <c r="B7" s="5" t="s">
        <v>43</v>
      </c>
      <c r="C7" s="6">
        <f>SUM(C2:C6)</f>
        <v>6165</v>
      </c>
      <c r="D7" s="6">
        <f>SUM(D2:D6)</f>
        <v>4248</v>
      </c>
      <c r="E7" s="6">
        <f>SUM(E3:E6)</f>
        <v>149</v>
      </c>
      <c r="F7" s="6">
        <f>SUM(F3:F6)</f>
        <v>1618</v>
      </c>
      <c r="G7" s="6">
        <f>SUM(G3:G6)</f>
        <v>26</v>
      </c>
      <c r="H7" s="6">
        <f>SUM(H3:H6)</f>
        <v>10</v>
      </c>
      <c r="I7" s="6">
        <f>SUM(I3:I6)</f>
        <v>1807</v>
      </c>
      <c r="J7" s="8">
        <f>SUM(J2:J6)</f>
        <v>4207</v>
      </c>
      <c r="K7" s="6">
        <f>SUM(K2:K6)</f>
        <v>2032</v>
      </c>
      <c r="L7" s="6">
        <f>SUM(L2:L6)</f>
        <v>2013</v>
      </c>
      <c r="M7">
        <f t="shared" si="0"/>
        <v>4045</v>
      </c>
      <c r="N7" s="3">
        <f>(J7-M7)/J7</f>
        <v>0.038507249821725695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50" zoomScaleNormal="150" workbookViewId="0" topLeftCell="A1">
      <selection activeCell="F12" sqref="F12"/>
    </sheetView>
  </sheetViews>
  <sheetFormatPr defaultColWidth="11.19921875" defaultRowHeight="18.75"/>
  <cols>
    <col min="1" max="1" width="12.8984375" style="0" customWidth="1"/>
    <col min="3" max="3" width="12.8984375" style="0" customWidth="1"/>
  </cols>
  <sheetData>
    <row r="1" spans="1:10" s="10" customFormat="1" ht="18.75" customHeight="1">
      <c r="A1" s="11" t="s">
        <v>22</v>
      </c>
      <c r="B1" s="11" t="s">
        <v>45</v>
      </c>
      <c r="C1" s="11" t="s">
        <v>46</v>
      </c>
      <c r="D1" s="11" t="s">
        <v>47</v>
      </c>
      <c r="E1" s="10" t="s">
        <v>52</v>
      </c>
      <c r="F1" s="12" t="s">
        <v>49</v>
      </c>
      <c r="G1" s="12" t="s">
        <v>50</v>
      </c>
      <c r="H1" s="12" t="s">
        <v>51</v>
      </c>
      <c r="I1" s="10" t="s">
        <v>53</v>
      </c>
      <c r="J1" s="10" t="s">
        <v>54</v>
      </c>
    </row>
    <row r="2" spans="1:9" s="14" customFormat="1" ht="18.75" customHeight="1">
      <c r="A2" s="13">
        <v>1</v>
      </c>
      <c r="B2" s="13">
        <v>132</v>
      </c>
      <c r="C2" s="13">
        <v>31</v>
      </c>
      <c r="D2" s="13">
        <v>238</v>
      </c>
      <c r="E2" s="14">
        <f aca="true" t="shared" si="0" ref="E2:E7">SUM(B2:D2)</f>
        <v>401</v>
      </c>
      <c r="F2" s="15">
        <v>111</v>
      </c>
      <c r="G2" s="15">
        <v>17</v>
      </c>
      <c r="H2" s="15">
        <v>270</v>
      </c>
      <c r="I2" s="14">
        <f aca="true" t="shared" si="1" ref="I2:I7">SUM(F2:H2)</f>
        <v>398</v>
      </c>
    </row>
    <row r="3" spans="1:9" s="14" customFormat="1" ht="18.75" customHeight="1">
      <c r="A3" s="13">
        <v>2</v>
      </c>
      <c r="B3" s="13">
        <v>175</v>
      </c>
      <c r="C3" s="13">
        <v>60</v>
      </c>
      <c r="D3" s="13">
        <v>248</v>
      </c>
      <c r="E3" s="14">
        <f t="shared" si="0"/>
        <v>483</v>
      </c>
      <c r="F3" s="15">
        <v>155</v>
      </c>
      <c r="G3" s="15">
        <v>35</v>
      </c>
      <c r="H3" s="15">
        <v>292</v>
      </c>
      <c r="I3" s="14">
        <f t="shared" si="1"/>
        <v>482</v>
      </c>
    </row>
    <row r="4" spans="1:9" s="14" customFormat="1" ht="18.75" customHeight="1">
      <c r="A4" s="13">
        <v>3</v>
      </c>
      <c r="B4" s="13">
        <v>279</v>
      </c>
      <c r="C4" s="13">
        <v>55</v>
      </c>
      <c r="D4" s="13">
        <v>320</v>
      </c>
      <c r="E4" s="14">
        <f t="shared" si="0"/>
        <v>654</v>
      </c>
      <c r="F4" s="13">
        <v>237</v>
      </c>
      <c r="G4" s="13">
        <v>43</v>
      </c>
      <c r="H4" s="13">
        <v>372</v>
      </c>
      <c r="I4" s="14">
        <f t="shared" si="1"/>
        <v>652</v>
      </c>
    </row>
    <row r="5" spans="1:9" s="14" customFormat="1" ht="18.75" customHeight="1">
      <c r="A5" s="13">
        <v>4</v>
      </c>
      <c r="B5" s="13">
        <v>253</v>
      </c>
      <c r="C5" s="13">
        <v>91</v>
      </c>
      <c r="D5" s="13">
        <v>362</v>
      </c>
      <c r="E5" s="14">
        <f t="shared" si="0"/>
        <v>706</v>
      </c>
      <c r="F5" s="13">
        <v>246</v>
      </c>
      <c r="G5" s="13">
        <v>45</v>
      </c>
      <c r="H5" s="13">
        <v>417</v>
      </c>
      <c r="I5" s="14">
        <f t="shared" si="1"/>
        <v>708</v>
      </c>
    </row>
    <row r="6" spans="1:9" s="14" customFormat="1" ht="18.75" customHeight="1">
      <c r="A6" s="13">
        <v>32</v>
      </c>
      <c r="B6" s="13">
        <v>192</v>
      </c>
      <c r="C6" s="13">
        <v>57</v>
      </c>
      <c r="D6" s="13">
        <v>297</v>
      </c>
      <c r="E6" s="14">
        <f t="shared" si="0"/>
        <v>546</v>
      </c>
      <c r="F6" s="16">
        <v>199</v>
      </c>
      <c r="G6" s="16">
        <v>38</v>
      </c>
      <c r="H6" s="15">
        <v>309</v>
      </c>
      <c r="I6" s="14">
        <f t="shared" si="1"/>
        <v>546</v>
      </c>
    </row>
    <row r="7" spans="1:10" s="14" customFormat="1" ht="18.75" customHeight="1">
      <c r="A7" s="13" t="s">
        <v>48</v>
      </c>
      <c r="B7" s="13">
        <v>1031</v>
      </c>
      <c r="C7" s="13">
        <v>294</v>
      </c>
      <c r="D7" s="13">
        <v>1465</v>
      </c>
      <c r="E7" s="14">
        <f t="shared" si="0"/>
        <v>2790</v>
      </c>
      <c r="F7" s="14">
        <f>SUM(F2:F6)</f>
        <v>948</v>
      </c>
      <c r="G7" s="14">
        <f>SUM(G2:G6)</f>
        <v>178</v>
      </c>
      <c r="H7" s="14">
        <f>SUM(H2:H6)</f>
        <v>1660</v>
      </c>
      <c r="I7" s="14">
        <f t="shared" si="1"/>
        <v>2786</v>
      </c>
      <c r="J7" s="17">
        <f>-4/I7</f>
        <v>-0.0014357501794687725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="150" zoomScaleNormal="150" workbookViewId="0" topLeftCell="A1">
      <selection activeCell="I2" sqref="I2"/>
    </sheetView>
  </sheetViews>
  <sheetFormatPr defaultColWidth="11.19921875" defaultRowHeight="18.75"/>
  <sheetData>
    <row r="1" spans="1:9" ht="45.75">
      <c r="A1" s="18" t="s">
        <v>22</v>
      </c>
      <c r="B1" s="18" t="s">
        <v>55</v>
      </c>
      <c r="C1" s="18" t="s">
        <v>47</v>
      </c>
      <c r="D1" s="19" t="s">
        <v>0</v>
      </c>
      <c r="E1" s="19" t="s">
        <v>37</v>
      </c>
      <c r="F1" s="19" t="s">
        <v>56</v>
      </c>
      <c r="G1" s="19" t="s">
        <v>57</v>
      </c>
      <c r="H1" s="19" t="s">
        <v>1</v>
      </c>
      <c r="I1" s="20" t="s">
        <v>2</v>
      </c>
    </row>
    <row r="2" spans="1:9" ht="18">
      <c r="A2" s="21">
        <v>1</v>
      </c>
      <c r="B2" s="22">
        <v>182</v>
      </c>
      <c r="C2" s="22">
        <v>369</v>
      </c>
      <c r="D2" s="22">
        <f aca="true" t="shared" si="0" ref="D2:D7">SUM(B2:C2)</f>
        <v>551</v>
      </c>
      <c r="E2" s="22">
        <v>204</v>
      </c>
      <c r="F2" s="22">
        <v>19</v>
      </c>
      <c r="G2" s="22">
        <v>353</v>
      </c>
      <c r="H2" s="23">
        <f aca="true" t="shared" si="1" ref="H2:H7">SUM(E2:G2)</f>
        <v>576</v>
      </c>
      <c r="I2" s="24">
        <f aca="true" t="shared" si="2" ref="I2:I7">(H2-D2)/H2</f>
        <v>0.043402777777777776</v>
      </c>
    </row>
    <row r="3" spans="1:9" ht="18">
      <c r="A3" s="21">
        <v>2</v>
      </c>
      <c r="B3" s="22">
        <v>315</v>
      </c>
      <c r="C3" s="22">
        <v>416</v>
      </c>
      <c r="D3" s="22">
        <f t="shared" si="0"/>
        <v>731</v>
      </c>
      <c r="E3" s="22">
        <v>332</v>
      </c>
      <c r="F3" s="22">
        <v>46</v>
      </c>
      <c r="G3" s="22">
        <v>396</v>
      </c>
      <c r="H3" s="23">
        <f t="shared" si="1"/>
        <v>774</v>
      </c>
      <c r="I3" s="24">
        <f t="shared" si="2"/>
        <v>0.05555555555555555</v>
      </c>
    </row>
    <row r="4" spans="1:9" ht="18">
      <c r="A4" s="21">
        <v>3</v>
      </c>
      <c r="B4" s="22">
        <v>322</v>
      </c>
      <c r="C4" s="22">
        <v>466</v>
      </c>
      <c r="D4" s="22">
        <f t="shared" si="0"/>
        <v>788</v>
      </c>
      <c r="E4" s="22">
        <v>345</v>
      </c>
      <c r="F4" s="22">
        <v>28</v>
      </c>
      <c r="G4" s="22">
        <v>449</v>
      </c>
      <c r="H4" s="23">
        <f t="shared" si="1"/>
        <v>822</v>
      </c>
      <c r="I4" s="24">
        <f t="shared" si="2"/>
        <v>0.0413625304136253</v>
      </c>
    </row>
    <row r="5" spans="1:9" ht="18">
      <c r="A5" s="21">
        <v>4</v>
      </c>
      <c r="B5" s="22">
        <v>318</v>
      </c>
      <c r="C5" s="22">
        <v>456</v>
      </c>
      <c r="D5" s="22">
        <f t="shared" si="0"/>
        <v>774</v>
      </c>
      <c r="E5" s="22">
        <v>322</v>
      </c>
      <c r="F5" s="22">
        <v>29</v>
      </c>
      <c r="G5" s="22">
        <v>441</v>
      </c>
      <c r="H5" s="23">
        <f t="shared" si="1"/>
        <v>792</v>
      </c>
      <c r="I5" s="24">
        <f t="shared" si="2"/>
        <v>0.022727272727272728</v>
      </c>
    </row>
    <row r="6" spans="1:9" ht="18">
      <c r="A6" s="21">
        <v>32</v>
      </c>
      <c r="B6" s="22">
        <v>390</v>
      </c>
      <c r="C6" s="22">
        <v>544</v>
      </c>
      <c r="D6" s="22">
        <f t="shared" si="0"/>
        <v>934</v>
      </c>
      <c r="E6" s="22">
        <v>403</v>
      </c>
      <c r="F6" s="22">
        <v>31</v>
      </c>
      <c r="G6" s="22">
        <v>544</v>
      </c>
      <c r="H6" s="23">
        <f t="shared" si="1"/>
        <v>978</v>
      </c>
      <c r="I6" s="24">
        <f t="shared" si="2"/>
        <v>0.044989775051124746</v>
      </c>
    </row>
    <row r="7" spans="1:9" s="9" customFormat="1" ht="18">
      <c r="A7" s="25" t="s">
        <v>48</v>
      </c>
      <c r="B7" s="26">
        <v>1527</v>
      </c>
      <c r="C7" s="26">
        <v>2251</v>
      </c>
      <c r="D7" s="27">
        <f t="shared" si="0"/>
        <v>3778</v>
      </c>
      <c r="E7" s="28">
        <f>SUM(E2:E6)</f>
        <v>1606</v>
      </c>
      <c r="F7" s="28">
        <f>SUM(F2:F6)</f>
        <v>153</v>
      </c>
      <c r="G7" s="28">
        <f>SUM(G2:G6)</f>
        <v>2183</v>
      </c>
      <c r="H7" s="28">
        <f t="shared" si="1"/>
        <v>3942</v>
      </c>
      <c r="I7" s="29">
        <f t="shared" si="2"/>
        <v>0.041603247082699135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D16" sqref="D16"/>
    </sheetView>
  </sheetViews>
  <sheetFormatPr defaultColWidth="11.19921875" defaultRowHeight="18.75"/>
  <cols>
    <col min="3" max="3" width="12.69921875" style="0" customWidth="1"/>
  </cols>
  <sheetData>
    <row r="1" spans="1:6" ht="18">
      <c r="A1" s="35" t="s">
        <v>4</v>
      </c>
      <c r="B1" s="35"/>
      <c r="C1" s="35"/>
      <c r="D1" s="35"/>
      <c r="E1" s="35"/>
      <c r="F1" s="35"/>
    </row>
    <row r="2" spans="1:6" s="31" customFormat="1" ht="18">
      <c r="A2" s="32" t="s">
        <v>8</v>
      </c>
      <c r="B2" s="32" t="s">
        <v>5</v>
      </c>
      <c r="C2" s="32" t="s">
        <v>6</v>
      </c>
      <c r="D2" s="32" t="s">
        <v>5</v>
      </c>
      <c r="E2" s="32" t="s">
        <v>7</v>
      </c>
      <c r="F2" s="32" t="s">
        <v>5</v>
      </c>
    </row>
    <row r="3" spans="1:6" s="31" customFormat="1" ht="18">
      <c r="A3" s="31" t="s">
        <v>23</v>
      </c>
      <c r="B3" s="31">
        <v>2004</v>
      </c>
      <c r="C3" s="31">
        <v>2006</v>
      </c>
      <c r="D3" s="31">
        <v>2008</v>
      </c>
      <c r="E3" s="31">
        <v>2010</v>
      </c>
      <c r="F3" s="31">
        <v>2012</v>
      </c>
    </row>
    <row r="4" spans="1:6" ht="18">
      <c r="A4">
        <v>1</v>
      </c>
      <c r="B4" s="30">
        <f>'2004'!L3+Summary!L4</f>
        <v>0.041050903119868636</v>
      </c>
      <c r="C4" s="30">
        <f>'2006'!I2+Summary!I4</f>
        <v>0.024439918533604887</v>
      </c>
      <c r="D4" s="30">
        <f>'2008'!N2+Summary!N4</f>
        <v>0.035175879396984924</v>
      </c>
      <c r="E4" s="30"/>
      <c r="F4" s="30">
        <f>'2012'!I2+Summary!I4</f>
        <v>0.043402777777777776</v>
      </c>
    </row>
    <row r="5" spans="1:6" ht="18">
      <c r="A5">
        <v>2</v>
      </c>
      <c r="B5" s="30">
        <f>'2004'!L4+Summary!L5</f>
        <v>0.04294478527607362</v>
      </c>
      <c r="C5" s="30">
        <f>'2006'!I3+Summary!I5</f>
        <v>0.018900343642611683</v>
      </c>
      <c r="D5" s="30">
        <f>'2008'!N3+Summary!N5</f>
        <v>0.05609756097560976</v>
      </c>
      <c r="E5" s="30"/>
      <c r="F5" s="30">
        <f>'2012'!I3+Summary!I5</f>
        <v>0.05555555555555555</v>
      </c>
    </row>
    <row r="6" spans="1:6" ht="18">
      <c r="A6">
        <v>3</v>
      </c>
      <c r="B6" s="30">
        <f>'2004'!L5+Summary!L6</f>
        <v>0.019318181818181818</v>
      </c>
      <c r="C6" s="30">
        <f>'2006'!I4+Summary!I6</f>
        <v>0.024045261669024046</v>
      </c>
      <c r="D6" s="30">
        <f>'2008'!N4+Summary!N6</f>
        <v>0.02508551881413911</v>
      </c>
      <c r="E6" s="30"/>
      <c r="F6" s="30">
        <f>'2012'!I4+Summary!I6</f>
        <v>0.0413625304136253</v>
      </c>
    </row>
    <row r="7" spans="1:6" ht="18">
      <c r="A7">
        <v>4</v>
      </c>
      <c r="B7" s="30">
        <f>'2004'!L6+Summary!L7</f>
        <v>0.03451676528599606</v>
      </c>
      <c r="C7" s="30">
        <f>'2006'!I5+Summary!I7</f>
        <v>0.03694581280788178</v>
      </c>
      <c r="D7" s="30">
        <f>'2008'!N5+Summary!N7</f>
        <v>0.037900874635568516</v>
      </c>
      <c r="E7" s="30"/>
      <c r="F7" s="30">
        <f>'2012'!I5+Summary!I7</f>
        <v>0.022727272727272728</v>
      </c>
    </row>
    <row r="8" spans="1:6" ht="18">
      <c r="A8">
        <v>32</v>
      </c>
      <c r="B8" s="30">
        <f>'2004'!L7+Summary!L8</f>
        <v>0.02494061757719715</v>
      </c>
      <c r="C8" s="30">
        <f>'2006'!I6+Summary!I8</f>
        <v>0.03571428571428571</v>
      </c>
      <c r="D8" s="30">
        <f>'2008'!N6+Summary!N8</f>
        <v>0.038461538461538464</v>
      </c>
      <c r="E8" s="30"/>
      <c r="F8" s="30">
        <f>'2012'!I6+Summary!I8</f>
        <v>0.044989775051124746</v>
      </c>
    </row>
    <row r="9" spans="1:6" ht="18">
      <c r="A9" t="s">
        <v>3</v>
      </c>
      <c r="B9" s="30">
        <f>'2004'!L8+Summary!L9</f>
        <v>0.031971153846153844</v>
      </c>
      <c r="C9" s="30">
        <f>'2006'!I7+Summary!I9</f>
        <v>0.028739184177997527</v>
      </c>
      <c r="D9" s="30">
        <f>'2008'!N7+Summary!N9</f>
        <v>0.038507249821725695</v>
      </c>
      <c r="E9" s="30">
        <v>-0.0014</v>
      </c>
      <c r="F9" s="30">
        <f>'2012'!I7+Summary!I9</f>
        <v>0.041603247082699135</v>
      </c>
    </row>
    <row r="16" ht="18">
      <c r="D16" t="s">
        <v>9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Conner</dc:creator>
  <cp:keywords/>
  <dc:description/>
  <cp:lastModifiedBy>James Conner</cp:lastModifiedBy>
  <dcterms:created xsi:type="dcterms:W3CDTF">2014-01-25T19:49:09Z</dcterms:created>
  <dcterms:modified xsi:type="dcterms:W3CDTF">2014-01-26T00:11:39Z</dcterms:modified>
  <cp:category/>
  <cp:version/>
  <cp:contentType/>
  <cp:contentStatus/>
</cp:coreProperties>
</file>