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3660" windowHeight="19460" tabRatio="500"/>
  </bookViews>
  <sheets>
    <sheet name="Bullock Simulation 10 Sep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N5"/>
  <c r="M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4"/>
  <c r="J4"/>
</calcChain>
</file>

<file path=xl/sharedStrings.xml><?xml version="1.0" encoding="utf-8"?>
<sst xmlns="http://schemas.openxmlformats.org/spreadsheetml/2006/main" count="76" uniqueCount="76">
  <si>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</si>
  <si>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</si>
  <si>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</si>
  <si>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</si>
  <si>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</si>
  <si>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</si>
  <si>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</si>
  <si>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</si>
  <si>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</si>
  <si>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</si>
  <si>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</si>
  <si>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</si>
  <si>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</si>
  <si>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</si>
  <si>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</si>
  <si>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</si>
  <si>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</si>
  <si>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</si>
  <si>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</si>
  <si>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</si>
  <si>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</si>
  <si>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</si>
  <si>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</si>
  <si>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</si>
  <si>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</si>
  <si>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</si>
  <si>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</si>
  <si>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</si>
  <si>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</si>
  <si>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</si>
  <si>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</si>
  <si>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</si>
  <si>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Reg Voter Change from 2012</t>
    <phoneticPr fontId="3" type="noConversion"/>
  </si>
  <si>
    <t>Montana Governor 2012 General Election</t>
    <phoneticPr fontId="3" type="noConversion"/>
  </si>
  <si>
    <t>Registered Voters</t>
    <phoneticPr fontId="3" type="noConversion"/>
  </si>
  <si>
    <t>Estimated 2016</t>
    <phoneticPr fontId="3" type="noConversion"/>
  </si>
  <si>
    <t>Total Votes Cast</t>
    <phoneticPr fontId="3" type="noConversion"/>
  </si>
  <si>
    <t>Bullock fraction reg</t>
    <phoneticPr fontId="3" type="noConversion"/>
  </si>
  <si>
    <t>Hill Fraction reg</t>
    <phoneticPr fontId="3" type="noConversion"/>
  </si>
  <si>
    <t>Bullock 10 Sept</t>
    <phoneticPr fontId="3" type="noConversion"/>
  </si>
  <si>
    <t>GG 10 Sept</t>
    <phoneticPr fontId="3" type="noConversion"/>
  </si>
  <si>
    <t>Bullock Margin</t>
    <phoneticPr fontId="3" type="noConversion"/>
  </si>
  <si>
    <t xml:space="preserve">By James Conner, flatheadmemo.com. MT SecST data. </t>
    <phoneticPr fontId="3" type="noConversion"/>
  </si>
  <si>
    <t>Libertarian 10 Sept</t>
    <phoneticPr fontId="3" type="noConversion"/>
  </si>
  <si>
    <t>Total</t>
    <phoneticPr fontId="3" type="noConversion"/>
  </si>
  <si>
    <t>County</t>
    <phoneticPr fontId="3" type="noConversion"/>
  </si>
  <si>
    <t>2012 Reg Voters</t>
    <phoneticPr fontId="3" type="noConversion"/>
  </si>
  <si>
    <t>Bullock Democrat</t>
    <phoneticPr fontId="3" type="noConversion"/>
  </si>
  <si>
    <t>Vandevender Libertarian</t>
    <phoneticPr fontId="3" type="noConversion"/>
  </si>
  <si>
    <t>Hill Republican</t>
    <phoneticPr fontId="3" type="noConversion"/>
  </si>
  <si>
    <t>9 Sept 2016 Reg Voters</t>
    <phoneticPr fontId="3" type="noConversion"/>
  </si>
  <si>
    <t>Total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</si>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</sst>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"/>
    <numFmt numFmtId="167" formatCode="#,###"/>
    <numFmt numFmtId="170" formatCode="#,##0"/>
  </numFmts>
  <fonts count="13">
    <font>
      <sz val="12"/>
      <name val="Calibri"/>
    </font>
    <font>
      <b/>
      <sz val="12"/>
      <name val="Calibri"/>
    </font>
    <font>
      <b/>
      <sz val="18"/>
      <name val="Calibri"/>
    </font>
    <font>
      <sz val="8"/>
      <name val="Calibri"/>
    </font>
    <font>
      <b/>
      <sz val="12"/>
      <color indexed="9"/>
      <name val="Calibri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5"/>
      <name val="Calibri"/>
    </font>
    <font>
      <sz val="12"/>
      <color indexed="8"/>
      <name val="Calibri"/>
    </font>
    <font>
      <sz val="11"/>
      <color indexed="55"/>
      <name val="Calibri"/>
    </font>
    <font>
      <b/>
      <sz val="12"/>
      <color indexed="55"/>
      <name val="Calibri"/>
    </font>
    <font>
      <sz val="12"/>
      <color indexed="55"/>
      <name val="Calibri"/>
    </font>
    <font>
      <sz val="1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8" borderId="7" xfId="0" applyFont="1" applyFill="1" applyBorder="1" applyAlignment="1">
      <alignment horizontal="right" vertical="top"/>
    </xf>
    <xf numFmtId="3" fontId="5" fillId="8" borderId="7" xfId="0" applyNumberFormat="1" applyFont="1" applyFill="1" applyBorder="1" applyAlignment="1">
      <alignment horizontal="right" vertical="top"/>
    </xf>
    <xf numFmtId="166" fontId="5" fillId="8" borderId="7" xfId="0" applyNumberFormat="1" applyFont="1" applyFill="1" applyBorder="1" applyAlignment="1">
      <alignment horizontal="right" vertical="top"/>
    </xf>
    <xf numFmtId="167" fontId="0" fillId="0" borderId="7" xfId="0" applyNumberFormat="1" applyBorder="1"/>
    <xf numFmtId="3" fontId="1" fillId="8" borderId="7" xfId="0" applyNumberFormat="1" applyFont="1" applyFill="1" applyBorder="1" applyAlignment="1">
      <alignment horizontal="right"/>
    </xf>
    <xf numFmtId="3" fontId="1" fillId="8" borderId="8" xfId="0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8" fillId="0" borderId="7" xfId="0" applyFont="1" applyBorder="1" applyAlignment="1">
      <alignment horizontal="left" vertical="top"/>
    </xf>
    <xf numFmtId="3" fontId="8" fillId="0" borderId="7" xfId="0" applyNumberFormat="1" applyFont="1" applyBorder="1" applyAlignment="1">
      <alignment horizontal="right" vertical="top"/>
    </xf>
    <xf numFmtId="166" fontId="8" fillId="0" borderId="7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6" fontId="4" fillId="5" borderId="4" xfId="0" applyNumberFormat="1" applyFont="1" applyFill="1" applyBorder="1" applyAlignment="1">
      <alignment horizontal="center" wrapText="1"/>
    </xf>
    <xf numFmtId="166" fontId="4" fillId="7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7" borderId="5" xfId="0" applyFont="1" applyFill="1" applyBorder="1" applyAlignment="1">
      <alignment horizontal="center" wrapText="1"/>
    </xf>
    <xf numFmtId="3" fontId="0" fillId="0" borderId="8" xfId="0" applyNumberFormat="1" applyFill="1" applyBorder="1" applyAlignment="1">
      <alignment horizontal="right"/>
    </xf>
    <xf numFmtId="0" fontId="0" fillId="0" borderId="9" xfId="0" applyBorder="1" applyAlignment="1"/>
    <xf numFmtId="0" fontId="2" fillId="9" borderId="10" xfId="0" applyFont="1" applyFill="1" applyBorder="1" applyAlignment="1">
      <alignment horizontal="center"/>
    </xf>
    <xf numFmtId="167" fontId="6" fillId="8" borderId="7" xfId="0" applyNumberFormat="1" applyFont="1" applyFill="1" applyBorder="1"/>
    <xf numFmtId="0" fontId="12" fillId="0" borderId="10" xfId="0" applyFont="1" applyBorder="1" applyAlignment="1"/>
    <xf numFmtId="0" fontId="4" fillId="10" borderId="8" xfId="0" applyFont="1" applyFill="1" applyBorder="1" applyAlignment="1">
      <alignment horizontal="center" wrapText="1"/>
    </xf>
    <xf numFmtId="170" fontId="1" fillId="8" borderId="8" xfId="0" applyNumberFormat="1" applyFont="1" applyFill="1" applyBorder="1" applyAlignment="1">
      <alignment horizontal="right"/>
    </xf>
    <xf numFmtId="170" fontId="0" fillId="0" borderId="8" xfId="0" applyNumberFormat="1" applyBorder="1"/>
    <xf numFmtId="0" fontId="4" fillId="4" borderId="7" xfId="0" applyFont="1" applyFill="1" applyBorder="1" applyAlignment="1">
      <alignment horizontal="center"/>
    </xf>
    <xf numFmtId="170" fontId="0" fillId="0" borderId="11" xfId="0" applyNumberFormat="1" applyBorder="1"/>
    <xf numFmtId="170" fontId="0" fillId="0" borderId="12" xfId="0" applyNumberFormat="1" applyFill="1" applyBorder="1"/>
    <xf numFmtId="0" fontId="4" fillId="5" borderId="15" xfId="0" applyFont="1" applyFill="1" applyBorder="1" applyAlignment="1">
      <alignment horizontal="center" wrapText="1"/>
    </xf>
    <xf numFmtId="3" fontId="1" fillId="8" borderId="9" xfId="0" applyNumberFormat="1" applyFon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4" fillId="5" borderId="14" xfId="0" applyFont="1" applyFill="1" applyBorder="1" applyAlignment="1">
      <alignment horizontal="center" wrapText="1"/>
    </xf>
    <xf numFmtId="3" fontId="10" fillId="8" borderId="17" xfId="0" applyNumberFormat="1" applyFont="1" applyFill="1" applyBorder="1" applyAlignment="1">
      <alignment horizontal="right" vertical="top"/>
    </xf>
    <xf numFmtId="3" fontId="11" fillId="0" borderId="17" xfId="0" applyNumberFormat="1" applyFont="1" applyBorder="1" applyAlignment="1">
      <alignment horizontal="right" vertical="top"/>
    </xf>
    <xf numFmtId="3" fontId="5" fillId="8" borderId="9" xfId="0" applyNumberFormat="1" applyFont="1" applyFill="1" applyBorder="1" applyAlignment="1">
      <alignment horizontal="right" vertical="top"/>
    </xf>
    <xf numFmtId="3" fontId="8" fillId="0" borderId="9" xfId="0" applyNumberFormat="1" applyFont="1" applyBorder="1" applyAlignment="1">
      <alignment horizontal="right" vertical="top"/>
    </xf>
    <xf numFmtId="0" fontId="0" fillId="3" borderId="13" xfId="0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167" fontId="7" fillId="8" borderId="16" xfId="0" applyNumberFormat="1" applyFont="1" applyFill="1" applyBorder="1"/>
    <xf numFmtId="167" fontId="9" fillId="0" borderId="16" xfId="0" applyNumberFormat="1" applyFont="1" applyBorder="1"/>
    <xf numFmtId="167" fontId="9" fillId="0" borderId="17" xfId="0" applyNumberFormat="1" applyFont="1" applyBorder="1"/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P65"/>
  <sheetViews>
    <sheetView showGridLines="0" tabSelected="1" topLeftCell="C1" zoomScale="150" workbookViewId="0">
      <pane ySplit="3" topLeftCell="A4" activePane="bottomLeft" state="frozen"/>
      <selection pane="bottomLeft" activeCell="R9" sqref="R9"/>
    </sheetView>
  </sheetViews>
  <sheetFormatPr baseColWidth="10" defaultRowHeight="15"/>
  <cols>
    <col min="1" max="1" width="3.83203125" customWidth="1"/>
    <col min="2" max="2" width="12.33203125" customWidth="1"/>
    <col min="7" max="7" width="12.6640625" customWidth="1"/>
  </cols>
  <sheetData>
    <row r="2" spans="2:16" ht="23">
      <c r="B2" s="18" t="s">
        <v>34</v>
      </c>
      <c r="C2" s="19"/>
      <c r="D2" s="19"/>
      <c r="E2" s="44"/>
      <c r="F2" s="1" t="s">
        <v>33</v>
      </c>
      <c r="G2" s="17"/>
      <c r="H2" s="17"/>
      <c r="I2" s="17"/>
      <c r="J2" s="17"/>
      <c r="K2" s="17"/>
      <c r="L2" s="38"/>
      <c r="M2" s="26" t="s">
        <v>35</v>
      </c>
      <c r="N2" s="26"/>
      <c r="O2" s="28"/>
      <c r="P2" s="25"/>
    </row>
    <row r="3" spans="2:16" s="5" customFormat="1" ht="45">
      <c r="B3" s="2" t="s">
        <v>45</v>
      </c>
      <c r="C3" s="2" t="s">
        <v>46</v>
      </c>
      <c r="D3" s="2" t="s">
        <v>50</v>
      </c>
      <c r="E3" s="45" t="s">
        <v>32</v>
      </c>
      <c r="F3" s="35" t="s">
        <v>47</v>
      </c>
      <c r="G3" s="3" t="s">
        <v>48</v>
      </c>
      <c r="H3" s="4" t="s">
        <v>49</v>
      </c>
      <c r="I3" s="2" t="s">
        <v>36</v>
      </c>
      <c r="J3" s="20" t="s">
        <v>37</v>
      </c>
      <c r="K3" s="21" t="s">
        <v>38</v>
      </c>
      <c r="L3" s="39" t="s">
        <v>41</v>
      </c>
      <c r="M3" s="35" t="s">
        <v>39</v>
      </c>
      <c r="N3" s="23" t="s">
        <v>40</v>
      </c>
      <c r="O3" s="29" t="s">
        <v>43</v>
      </c>
      <c r="P3" s="32" t="s">
        <v>44</v>
      </c>
    </row>
    <row r="4" spans="2:16" s="13" customFormat="1">
      <c r="B4" s="6" t="s">
        <v>51</v>
      </c>
      <c r="C4" s="7">
        <v>681608</v>
      </c>
      <c r="D4" s="27">
        <v>663043</v>
      </c>
      <c r="E4" s="46">
        <f>D4-C4</f>
        <v>-18565</v>
      </c>
      <c r="F4" s="42">
        <v>236450</v>
      </c>
      <c r="G4" s="7">
        <v>18160</v>
      </c>
      <c r="H4" s="7">
        <v>228879</v>
      </c>
      <c r="I4" s="7">
        <v>483489</v>
      </c>
      <c r="J4" s="8">
        <f>F4/C4</f>
        <v>0.34690027112357835</v>
      </c>
      <c r="K4" s="8">
        <f>H4/C4</f>
        <v>0.33579271370054342</v>
      </c>
      <c r="L4" s="40">
        <v>7571</v>
      </c>
      <c r="M4" s="36">
        <v>228831</v>
      </c>
      <c r="N4" s="11">
        <v>223861</v>
      </c>
      <c r="O4" s="30">
        <v>17685</v>
      </c>
      <c r="P4" s="10">
        <f>SUM(M4:O4)</f>
        <v>470377</v>
      </c>
    </row>
    <row r="5" spans="2:16">
      <c r="B5" s="14" t="s">
        <v>52</v>
      </c>
      <c r="C5" s="12">
        <v>6699</v>
      </c>
      <c r="D5" s="9">
        <v>6429</v>
      </c>
      <c r="E5" s="47">
        <f t="shared" ref="E5:E60" si="0">D5-C5</f>
        <v>-270</v>
      </c>
      <c r="F5" s="43">
        <v>1689</v>
      </c>
      <c r="G5" s="15">
        <v>190</v>
      </c>
      <c r="H5" s="15">
        <v>2945</v>
      </c>
      <c r="I5" s="15">
        <v>4824</v>
      </c>
      <c r="J5" s="16">
        <f t="shared" ref="J5:J60" si="1">F5/C5</f>
        <v>0.25212718316166594</v>
      </c>
      <c r="K5" s="16">
        <f t="shared" ref="K5:K60" si="2">H5/C5</f>
        <v>0.43961785341095688</v>
      </c>
      <c r="L5" s="41">
        <v>-1256</v>
      </c>
      <c r="M5" s="37">
        <f>INT(D5*(F5/C5))</f>
        <v>1620</v>
      </c>
      <c r="N5" s="24">
        <f>INT(D5*(H5/C5))</f>
        <v>2826</v>
      </c>
      <c r="O5" s="31">
        <f>INT(D5*(G5/C5))</f>
        <v>182</v>
      </c>
      <c r="P5" s="12">
        <f t="shared" ref="P5:P60" si="3">SUM(M5:O5)</f>
        <v>4628</v>
      </c>
    </row>
    <row r="6" spans="2:16">
      <c r="B6" s="14" t="s">
        <v>53</v>
      </c>
      <c r="C6" s="12">
        <v>8416</v>
      </c>
      <c r="D6" s="9">
        <v>7710</v>
      </c>
      <c r="E6" s="47">
        <f t="shared" si="0"/>
        <v>-706</v>
      </c>
      <c r="F6" s="43">
        <v>3051</v>
      </c>
      <c r="G6" s="15">
        <v>123</v>
      </c>
      <c r="H6" s="15">
        <v>1445</v>
      </c>
      <c r="I6" s="15">
        <v>4619</v>
      </c>
      <c r="J6" s="16">
        <f t="shared" si="1"/>
        <v>0.36252376425855515</v>
      </c>
      <c r="K6" s="16">
        <f t="shared" si="2"/>
        <v>0.1716967680608365</v>
      </c>
      <c r="L6" s="41">
        <v>1606</v>
      </c>
      <c r="M6" s="37">
        <f t="shared" ref="M6:M60" si="4">INT(D6*(F6/C6))</f>
        <v>2795</v>
      </c>
      <c r="N6" s="24">
        <f t="shared" ref="N6:N60" si="5">INT(D6*(H6/C6))</f>
        <v>1323</v>
      </c>
      <c r="O6" s="31">
        <f t="shared" ref="O6:O60" si="6">INT(D6*(G6/C6))</f>
        <v>112</v>
      </c>
      <c r="P6" s="12">
        <f t="shared" si="3"/>
        <v>4230</v>
      </c>
    </row>
    <row r="7" spans="2:16">
      <c r="B7" s="14" t="s">
        <v>54</v>
      </c>
      <c r="C7" s="12">
        <v>4059</v>
      </c>
      <c r="D7" s="9">
        <v>3772</v>
      </c>
      <c r="E7" s="47">
        <f t="shared" si="0"/>
        <v>-287</v>
      </c>
      <c r="F7" s="43">
        <v>1788</v>
      </c>
      <c r="G7" s="15">
        <v>80</v>
      </c>
      <c r="H7" s="15">
        <v>989</v>
      </c>
      <c r="I7" s="15">
        <v>2857</v>
      </c>
      <c r="J7" s="16">
        <f t="shared" si="1"/>
        <v>0.44050258684405025</v>
      </c>
      <c r="K7" s="16">
        <f t="shared" si="2"/>
        <v>0.24365607292436561</v>
      </c>
      <c r="L7" s="41">
        <v>799</v>
      </c>
      <c r="M7" s="37">
        <f t="shared" si="4"/>
        <v>1661</v>
      </c>
      <c r="N7" s="24">
        <f t="shared" si="5"/>
        <v>919</v>
      </c>
      <c r="O7" s="31">
        <f t="shared" si="6"/>
        <v>74</v>
      </c>
      <c r="P7" s="12">
        <f t="shared" si="3"/>
        <v>2654</v>
      </c>
    </row>
    <row r="8" spans="2:16">
      <c r="B8" s="14" t="s">
        <v>55</v>
      </c>
      <c r="C8" s="12">
        <v>3977</v>
      </c>
      <c r="D8" s="9">
        <v>4022</v>
      </c>
      <c r="E8" s="47">
        <f t="shared" si="0"/>
        <v>45</v>
      </c>
      <c r="F8" s="43">
        <v>1104</v>
      </c>
      <c r="G8" s="15">
        <v>110</v>
      </c>
      <c r="H8" s="15">
        <v>1800</v>
      </c>
      <c r="I8" s="15">
        <v>3014</v>
      </c>
      <c r="J8" s="16">
        <f t="shared" si="1"/>
        <v>0.2775961780236359</v>
      </c>
      <c r="K8" s="16">
        <f t="shared" si="2"/>
        <v>0.4526024641689716</v>
      </c>
      <c r="L8" s="41">
        <v>-696</v>
      </c>
      <c r="M8" s="37">
        <f t="shared" si="4"/>
        <v>1116</v>
      </c>
      <c r="N8" s="24">
        <f t="shared" si="5"/>
        <v>1820</v>
      </c>
      <c r="O8" s="31">
        <f t="shared" si="6"/>
        <v>111</v>
      </c>
      <c r="P8" s="12">
        <f t="shared" si="3"/>
        <v>3047</v>
      </c>
    </row>
    <row r="9" spans="2:16">
      <c r="B9" s="14" t="s">
        <v>56</v>
      </c>
      <c r="C9" s="12">
        <v>7176</v>
      </c>
      <c r="D9" s="9">
        <v>7375</v>
      </c>
      <c r="E9" s="47">
        <f t="shared" si="0"/>
        <v>199</v>
      </c>
      <c r="F9" s="43">
        <v>2576</v>
      </c>
      <c r="G9" s="15">
        <v>212</v>
      </c>
      <c r="H9" s="15">
        <v>3046</v>
      </c>
      <c r="I9" s="15">
        <v>5834</v>
      </c>
      <c r="J9" s="16">
        <f t="shared" si="1"/>
        <v>0.35897435897435898</v>
      </c>
      <c r="K9" s="16">
        <f t="shared" si="2"/>
        <v>0.42447045707915271</v>
      </c>
      <c r="L9" s="41">
        <v>-470</v>
      </c>
      <c r="M9" s="37">
        <f t="shared" si="4"/>
        <v>2647</v>
      </c>
      <c r="N9" s="24">
        <f t="shared" si="5"/>
        <v>3130</v>
      </c>
      <c r="O9" s="31">
        <f t="shared" si="6"/>
        <v>217</v>
      </c>
      <c r="P9" s="12">
        <f t="shared" si="3"/>
        <v>5994</v>
      </c>
    </row>
    <row r="10" spans="2:16">
      <c r="B10" s="14" t="s">
        <v>57</v>
      </c>
      <c r="C10" s="12">
        <v>996</v>
      </c>
      <c r="D10" s="9">
        <v>936</v>
      </c>
      <c r="E10" s="47">
        <f t="shared" si="0"/>
        <v>-60</v>
      </c>
      <c r="F10" s="43">
        <v>103</v>
      </c>
      <c r="G10" s="15">
        <v>32</v>
      </c>
      <c r="H10" s="15">
        <v>646</v>
      </c>
      <c r="I10" s="15">
        <v>781</v>
      </c>
      <c r="J10" s="16">
        <f t="shared" si="1"/>
        <v>0.10341365461847389</v>
      </c>
      <c r="K10" s="16">
        <f t="shared" si="2"/>
        <v>0.64859437751004012</v>
      </c>
      <c r="L10" s="41">
        <v>-543</v>
      </c>
      <c r="M10" s="37">
        <f t="shared" si="4"/>
        <v>96</v>
      </c>
      <c r="N10" s="24">
        <f t="shared" si="5"/>
        <v>607</v>
      </c>
      <c r="O10" s="31">
        <f t="shared" si="6"/>
        <v>30</v>
      </c>
      <c r="P10" s="12">
        <f t="shared" si="3"/>
        <v>733</v>
      </c>
    </row>
    <row r="11" spans="2:16">
      <c r="B11" s="14" t="s">
        <v>58</v>
      </c>
      <c r="C11" s="12">
        <v>53398</v>
      </c>
      <c r="D11" s="9">
        <v>51487</v>
      </c>
      <c r="E11" s="47">
        <f t="shared" si="0"/>
        <v>-1911</v>
      </c>
      <c r="F11" s="43">
        <v>19138</v>
      </c>
      <c r="G11" s="15">
        <v>1262</v>
      </c>
      <c r="H11" s="15">
        <v>14164</v>
      </c>
      <c r="I11" s="15">
        <v>34564</v>
      </c>
      <c r="J11" s="16">
        <f t="shared" si="1"/>
        <v>0.358402936439567</v>
      </c>
      <c r="K11" s="16">
        <f t="shared" si="2"/>
        <v>0.26525338027641487</v>
      </c>
      <c r="L11" s="41">
        <v>4974</v>
      </c>
      <c r="M11" s="37">
        <f t="shared" si="4"/>
        <v>18453</v>
      </c>
      <c r="N11" s="24">
        <f t="shared" si="5"/>
        <v>13657</v>
      </c>
      <c r="O11" s="31">
        <f t="shared" si="6"/>
        <v>1216</v>
      </c>
      <c r="P11" s="12">
        <f t="shared" si="3"/>
        <v>33326</v>
      </c>
    </row>
    <row r="12" spans="2:16">
      <c r="B12" s="14" t="s">
        <v>59</v>
      </c>
      <c r="C12" s="12">
        <v>3856</v>
      </c>
      <c r="D12" s="9">
        <v>3404</v>
      </c>
      <c r="E12" s="47">
        <f t="shared" si="0"/>
        <v>-452</v>
      </c>
      <c r="F12" s="43">
        <v>1266</v>
      </c>
      <c r="G12" s="15">
        <v>94</v>
      </c>
      <c r="H12" s="15">
        <v>1470</v>
      </c>
      <c r="I12" s="15">
        <v>2830</v>
      </c>
      <c r="J12" s="16">
        <f t="shared" si="1"/>
        <v>0.3283195020746888</v>
      </c>
      <c r="K12" s="16">
        <f t="shared" si="2"/>
        <v>0.38122406639004147</v>
      </c>
      <c r="L12" s="41">
        <v>-204</v>
      </c>
      <c r="M12" s="37">
        <f t="shared" si="4"/>
        <v>1117</v>
      </c>
      <c r="N12" s="24">
        <f t="shared" si="5"/>
        <v>1297</v>
      </c>
      <c r="O12" s="31">
        <f t="shared" si="6"/>
        <v>82</v>
      </c>
      <c r="P12" s="12">
        <f t="shared" si="3"/>
        <v>2496</v>
      </c>
    </row>
    <row r="13" spans="2:16">
      <c r="B13" s="14" t="s">
        <v>60</v>
      </c>
      <c r="C13" s="12">
        <v>7297</v>
      </c>
      <c r="D13" s="9">
        <v>6866</v>
      </c>
      <c r="E13" s="47">
        <f t="shared" si="0"/>
        <v>-431</v>
      </c>
      <c r="F13" s="43">
        <v>2246</v>
      </c>
      <c r="G13" s="15">
        <v>211</v>
      </c>
      <c r="H13" s="15">
        <v>2926</v>
      </c>
      <c r="I13" s="15">
        <v>5383</v>
      </c>
      <c r="J13" s="16">
        <f t="shared" si="1"/>
        <v>0.30779772509250375</v>
      </c>
      <c r="K13" s="16">
        <f t="shared" si="2"/>
        <v>0.40098670686583526</v>
      </c>
      <c r="L13" s="41">
        <v>-680</v>
      </c>
      <c r="M13" s="37">
        <f t="shared" si="4"/>
        <v>2113</v>
      </c>
      <c r="N13" s="24">
        <f t="shared" si="5"/>
        <v>2753</v>
      </c>
      <c r="O13" s="31">
        <f t="shared" si="6"/>
        <v>198</v>
      </c>
      <c r="P13" s="12">
        <f t="shared" si="3"/>
        <v>5064</v>
      </c>
    </row>
    <row r="14" spans="2:16">
      <c r="B14" s="14" t="s">
        <v>61</v>
      </c>
      <c r="C14" s="12">
        <v>1308</v>
      </c>
      <c r="D14" s="9">
        <v>1151</v>
      </c>
      <c r="E14" s="47">
        <f t="shared" si="0"/>
        <v>-157</v>
      </c>
      <c r="F14" s="43">
        <v>310</v>
      </c>
      <c r="G14" s="15">
        <v>40</v>
      </c>
      <c r="H14" s="15">
        <v>638</v>
      </c>
      <c r="I14" s="15">
        <v>988</v>
      </c>
      <c r="J14" s="16">
        <f t="shared" si="1"/>
        <v>0.23700305810397554</v>
      </c>
      <c r="K14" s="16">
        <f t="shared" si="2"/>
        <v>0.48776758409785931</v>
      </c>
      <c r="L14" s="41">
        <v>-328</v>
      </c>
      <c r="M14" s="37">
        <f t="shared" si="4"/>
        <v>272</v>
      </c>
      <c r="N14" s="24">
        <f t="shared" si="5"/>
        <v>561</v>
      </c>
      <c r="O14" s="31">
        <f t="shared" si="6"/>
        <v>35</v>
      </c>
      <c r="P14" s="12">
        <f t="shared" si="3"/>
        <v>868</v>
      </c>
    </row>
    <row r="15" spans="2:16">
      <c r="B15" s="14" t="s">
        <v>62</v>
      </c>
      <c r="C15" s="12">
        <v>5944</v>
      </c>
      <c r="D15" s="9">
        <v>5608</v>
      </c>
      <c r="E15" s="47">
        <f t="shared" si="0"/>
        <v>-336</v>
      </c>
      <c r="F15" s="43">
        <v>1537</v>
      </c>
      <c r="G15" s="15">
        <v>162</v>
      </c>
      <c r="H15" s="15">
        <v>2712</v>
      </c>
      <c r="I15" s="15">
        <v>4411</v>
      </c>
      <c r="J15" s="16">
        <f t="shared" si="1"/>
        <v>0.2585800807537012</v>
      </c>
      <c r="K15" s="16">
        <f t="shared" si="2"/>
        <v>0.45625841184387617</v>
      </c>
      <c r="L15" s="41">
        <v>-1175</v>
      </c>
      <c r="M15" s="37">
        <f t="shared" si="4"/>
        <v>1450</v>
      </c>
      <c r="N15" s="24">
        <f t="shared" si="5"/>
        <v>2558</v>
      </c>
      <c r="O15" s="31">
        <f t="shared" si="6"/>
        <v>152</v>
      </c>
      <c r="P15" s="12">
        <f t="shared" si="3"/>
        <v>4160</v>
      </c>
    </row>
    <row r="16" spans="2:16">
      <c r="B16" s="14" t="s">
        <v>63</v>
      </c>
      <c r="C16" s="12">
        <v>5777</v>
      </c>
      <c r="D16" s="9">
        <v>5176</v>
      </c>
      <c r="E16" s="47">
        <f t="shared" si="0"/>
        <v>-601</v>
      </c>
      <c r="F16" s="43">
        <v>3188</v>
      </c>
      <c r="G16" s="15">
        <v>171</v>
      </c>
      <c r="H16" s="15">
        <v>1119</v>
      </c>
      <c r="I16" s="15">
        <v>4478</v>
      </c>
      <c r="J16" s="16">
        <f t="shared" si="1"/>
        <v>0.55184351739657267</v>
      </c>
      <c r="K16" s="16">
        <f t="shared" si="2"/>
        <v>0.19369915180889735</v>
      </c>
      <c r="L16" s="41">
        <v>2069</v>
      </c>
      <c r="M16" s="37">
        <f t="shared" si="4"/>
        <v>2856</v>
      </c>
      <c r="N16" s="24">
        <f t="shared" si="5"/>
        <v>1002</v>
      </c>
      <c r="O16" s="31">
        <f t="shared" si="6"/>
        <v>153</v>
      </c>
      <c r="P16" s="12">
        <f t="shared" si="3"/>
        <v>4011</v>
      </c>
    </row>
    <row r="17" spans="2:16">
      <c r="B17" s="14" t="s">
        <v>64</v>
      </c>
      <c r="C17" s="12">
        <v>1864</v>
      </c>
      <c r="D17" s="9">
        <v>1900</v>
      </c>
      <c r="E17" s="47">
        <f t="shared" si="0"/>
        <v>36</v>
      </c>
      <c r="F17" s="43">
        <v>325</v>
      </c>
      <c r="G17" s="15">
        <v>46</v>
      </c>
      <c r="H17" s="15">
        <v>1010</v>
      </c>
      <c r="I17" s="15">
        <v>1381</v>
      </c>
      <c r="J17" s="16">
        <f t="shared" si="1"/>
        <v>0.17435622317596566</v>
      </c>
      <c r="K17" s="16">
        <f t="shared" si="2"/>
        <v>0.54184549356223177</v>
      </c>
      <c r="L17" s="41">
        <v>-685</v>
      </c>
      <c r="M17" s="37">
        <f t="shared" si="4"/>
        <v>331</v>
      </c>
      <c r="N17" s="24">
        <f t="shared" si="5"/>
        <v>1029</v>
      </c>
      <c r="O17" s="31">
        <f t="shared" si="6"/>
        <v>46</v>
      </c>
      <c r="P17" s="12">
        <f t="shared" si="3"/>
        <v>1406</v>
      </c>
    </row>
    <row r="18" spans="2:16">
      <c r="B18" s="14" t="s">
        <v>65</v>
      </c>
      <c r="C18" s="12">
        <v>7855</v>
      </c>
      <c r="D18" s="9">
        <v>7453</v>
      </c>
      <c r="E18" s="47">
        <f t="shared" si="0"/>
        <v>-402</v>
      </c>
      <c r="F18" s="43">
        <v>2084</v>
      </c>
      <c r="G18" s="15">
        <v>232</v>
      </c>
      <c r="H18" s="15">
        <v>3726</v>
      </c>
      <c r="I18" s="15">
        <v>6042</v>
      </c>
      <c r="J18" s="16">
        <f t="shared" si="1"/>
        <v>0.26530872056015276</v>
      </c>
      <c r="K18" s="16">
        <f t="shared" si="2"/>
        <v>0.47434754933163592</v>
      </c>
      <c r="L18" s="41">
        <v>-1642</v>
      </c>
      <c r="M18" s="37">
        <f t="shared" si="4"/>
        <v>1977</v>
      </c>
      <c r="N18" s="24">
        <f t="shared" si="5"/>
        <v>3535</v>
      </c>
      <c r="O18" s="31">
        <f t="shared" si="6"/>
        <v>220</v>
      </c>
      <c r="P18" s="12">
        <f t="shared" si="3"/>
        <v>5732</v>
      </c>
    </row>
    <row r="19" spans="2:16">
      <c r="B19" s="14" t="s">
        <v>66</v>
      </c>
      <c r="C19" s="12">
        <v>61130</v>
      </c>
      <c r="D19" s="9">
        <v>64425</v>
      </c>
      <c r="E19" s="47">
        <f t="shared" si="0"/>
        <v>3295</v>
      </c>
      <c r="F19" s="43">
        <v>16348</v>
      </c>
      <c r="G19" s="15">
        <v>1748</v>
      </c>
      <c r="H19" s="15">
        <v>25286</v>
      </c>
      <c r="I19" s="15">
        <v>43382</v>
      </c>
      <c r="J19" s="16">
        <f t="shared" si="1"/>
        <v>0.2674300670701783</v>
      </c>
      <c r="K19" s="16">
        <f t="shared" si="2"/>
        <v>0.41364305578275806</v>
      </c>
      <c r="L19" s="41">
        <v>-8938</v>
      </c>
      <c r="M19" s="37">
        <f t="shared" si="4"/>
        <v>17229</v>
      </c>
      <c r="N19" s="24">
        <f t="shared" si="5"/>
        <v>26648</v>
      </c>
      <c r="O19" s="31">
        <f t="shared" si="6"/>
        <v>1842</v>
      </c>
      <c r="P19" s="12">
        <f t="shared" si="3"/>
        <v>45719</v>
      </c>
    </row>
    <row r="20" spans="2:16">
      <c r="B20" s="14" t="s">
        <v>67</v>
      </c>
      <c r="C20" s="12">
        <v>69954</v>
      </c>
      <c r="D20" s="9">
        <v>71110</v>
      </c>
      <c r="E20" s="47">
        <f t="shared" si="0"/>
        <v>1156</v>
      </c>
      <c r="F20" s="43">
        <v>24091</v>
      </c>
      <c r="G20" s="15">
        <v>1842</v>
      </c>
      <c r="H20" s="15">
        <v>21576</v>
      </c>
      <c r="I20" s="15">
        <v>47509</v>
      </c>
      <c r="J20" s="16">
        <f t="shared" si="1"/>
        <v>0.34438345198273151</v>
      </c>
      <c r="K20" s="16">
        <f t="shared" si="2"/>
        <v>0.30843125482459904</v>
      </c>
      <c r="L20" s="41">
        <v>2515</v>
      </c>
      <c r="M20" s="37">
        <f t="shared" si="4"/>
        <v>24489</v>
      </c>
      <c r="N20" s="24">
        <f t="shared" si="5"/>
        <v>21932</v>
      </c>
      <c r="O20" s="31">
        <f t="shared" si="6"/>
        <v>1872</v>
      </c>
      <c r="P20" s="12">
        <f t="shared" si="3"/>
        <v>48293</v>
      </c>
    </row>
    <row r="21" spans="2:16">
      <c r="B21" s="14" t="s">
        <v>68</v>
      </c>
      <c r="C21" s="12">
        <v>914</v>
      </c>
      <c r="D21" s="9">
        <v>896</v>
      </c>
      <c r="E21" s="47">
        <f t="shared" si="0"/>
        <v>-18</v>
      </c>
      <c r="F21" s="43">
        <v>107</v>
      </c>
      <c r="G21" s="15">
        <v>22</v>
      </c>
      <c r="H21" s="15">
        <v>573</v>
      </c>
      <c r="I21" s="15">
        <v>702</v>
      </c>
      <c r="J21" s="16">
        <f t="shared" si="1"/>
        <v>0.11706783369803063</v>
      </c>
      <c r="K21" s="16">
        <f t="shared" si="2"/>
        <v>0.62691466083150982</v>
      </c>
      <c r="L21" s="41">
        <v>-466</v>
      </c>
      <c r="M21" s="37">
        <f t="shared" si="4"/>
        <v>104</v>
      </c>
      <c r="N21" s="24">
        <f t="shared" si="5"/>
        <v>561</v>
      </c>
      <c r="O21" s="31">
        <f t="shared" si="6"/>
        <v>21</v>
      </c>
      <c r="P21" s="12">
        <f t="shared" si="3"/>
        <v>686</v>
      </c>
    </row>
    <row r="22" spans="2:16">
      <c r="B22" s="14" t="s">
        <v>69</v>
      </c>
      <c r="C22" s="12">
        <v>7616</v>
      </c>
      <c r="D22" s="9">
        <v>7111</v>
      </c>
      <c r="E22" s="47">
        <f t="shared" si="0"/>
        <v>-505</v>
      </c>
      <c r="F22" s="43">
        <v>3071</v>
      </c>
      <c r="G22" s="15">
        <v>174</v>
      </c>
      <c r="H22" s="15">
        <v>1200</v>
      </c>
      <c r="I22" s="15">
        <v>4445</v>
      </c>
      <c r="J22" s="16">
        <f t="shared" si="1"/>
        <v>0.40323004201680673</v>
      </c>
      <c r="K22" s="16">
        <f t="shared" si="2"/>
        <v>0.15756302521008403</v>
      </c>
      <c r="L22" s="41">
        <v>1871</v>
      </c>
      <c r="M22" s="37">
        <f t="shared" si="4"/>
        <v>2867</v>
      </c>
      <c r="N22" s="24">
        <f t="shared" si="5"/>
        <v>1120</v>
      </c>
      <c r="O22" s="31">
        <f t="shared" si="6"/>
        <v>162</v>
      </c>
      <c r="P22" s="12">
        <f t="shared" si="3"/>
        <v>4149</v>
      </c>
    </row>
    <row r="23" spans="2:16">
      <c r="B23" s="14" t="s">
        <v>70</v>
      </c>
      <c r="C23" s="12">
        <v>607</v>
      </c>
      <c r="D23" s="9">
        <v>581</v>
      </c>
      <c r="E23" s="47">
        <f t="shared" si="0"/>
        <v>-26</v>
      </c>
      <c r="F23" s="43">
        <v>156</v>
      </c>
      <c r="G23" s="15">
        <v>18</v>
      </c>
      <c r="H23" s="15">
        <v>309</v>
      </c>
      <c r="I23" s="15">
        <v>483</v>
      </c>
      <c r="J23" s="16">
        <f t="shared" si="1"/>
        <v>0.25700164744645798</v>
      </c>
      <c r="K23" s="16">
        <f t="shared" si="2"/>
        <v>0.50906095551894559</v>
      </c>
      <c r="L23" s="41">
        <v>-153</v>
      </c>
      <c r="M23" s="37">
        <f t="shared" si="4"/>
        <v>149</v>
      </c>
      <c r="N23" s="24">
        <f t="shared" si="5"/>
        <v>295</v>
      </c>
      <c r="O23" s="31">
        <f t="shared" si="6"/>
        <v>17</v>
      </c>
      <c r="P23" s="12">
        <f t="shared" si="3"/>
        <v>461</v>
      </c>
    </row>
    <row r="24" spans="2:16">
      <c r="B24" s="14" t="s">
        <v>71</v>
      </c>
      <c r="C24" s="12">
        <v>2171</v>
      </c>
      <c r="D24" s="9">
        <v>2257</v>
      </c>
      <c r="E24" s="47">
        <f t="shared" si="0"/>
        <v>86</v>
      </c>
      <c r="F24" s="43">
        <v>628</v>
      </c>
      <c r="G24" s="15">
        <v>80</v>
      </c>
      <c r="H24" s="15">
        <v>988</v>
      </c>
      <c r="I24" s="15">
        <v>1696</v>
      </c>
      <c r="J24" s="16">
        <f t="shared" si="1"/>
        <v>0.28926761860893596</v>
      </c>
      <c r="K24" s="16">
        <f t="shared" si="2"/>
        <v>0.45508982035928142</v>
      </c>
      <c r="L24" s="41">
        <v>-360</v>
      </c>
      <c r="M24" s="37">
        <f t="shared" si="4"/>
        <v>652</v>
      </c>
      <c r="N24" s="24">
        <f t="shared" si="5"/>
        <v>1027</v>
      </c>
      <c r="O24" s="31">
        <f t="shared" si="6"/>
        <v>83</v>
      </c>
      <c r="P24" s="12">
        <f t="shared" si="3"/>
        <v>1762</v>
      </c>
    </row>
    <row r="25" spans="2:16">
      <c r="B25" s="14" t="s">
        <v>72</v>
      </c>
      <c r="C25" s="12">
        <v>9807</v>
      </c>
      <c r="D25" s="9">
        <v>9150</v>
      </c>
      <c r="E25" s="47">
        <f t="shared" si="0"/>
        <v>-657</v>
      </c>
      <c r="F25" s="43">
        <v>3969</v>
      </c>
      <c r="G25" s="15">
        <v>278</v>
      </c>
      <c r="H25" s="15">
        <v>2583</v>
      </c>
      <c r="I25" s="15">
        <v>6830</v>
      </c>
      <c r="J25" s="16">
        <f t="shared" si="1"/>
        <v>0.40471092077087795</v>
      </c>
      <c r="K25" s="16">
        <f t="shared" si="2"/>
        <v>0.2633832976445396</v>
      </c>
      <c r="L25" s="41">
        <v>1386</v>
      </c>
      <c r="M25" s="37">
        <f t="shared" si="4"/>
        <v>3703</v>
      </c>
      <c r="N25" s="24">
        <f t="shared" si="5"/>
        <v>2409</v>
      </c>
      <c r="O25" s="31">
        <f t="shared" si="6"/>
        <v>259</v>
      </c>
      <c r="P25" s="12">
        <f t="shared" si="3"/>
        <v>6371</v>
      </c>
    </row>
    <row r="26" spans="2:16">
      <c r="B26" s="14" t="s">
        <v>73</v>
      </c>
      <c r="C26" s="12">
        <v>8125</v>
      </c>
      <c r="D26" s="9">
        <v>8060</v>
      </c>
      <c r="E26" s="47">
        <f t="shared" si="0"/>
        <v>-65</v>
      </c>
      <c r="F26" s="43">
        <v>2796</v>
      </c>
      <c r="G26" s="15">
        <v>240</v>
      </c>
      <c r="H26" s="15">
        <v>3502</v>
      </c>
      <c r="I26" s="15">
        <v>6538</v>
      </c>
      <c r="J26" s="16">
        <f t="shared" si="1"/>
        <v>0.34412307692307692</v>
      </c>
      <c r="K26" s="16">
        <f t="shared" si="2"/>
        <v>0.43101538461538463</v>
      </c>
      <c r="L26" s="41">
        <v>-706</v>
      </c>
      <c r="M26" s="37">
        <f t="shared" si="4"/>
        <v>2773</v>
      </c>
      <c r="N26" s="24">
        <f t="shared" si="5"/>
        <v>3473</v>
      </c>
      <c r="O26" s="31">
        <f t="shared" si="6"/>
        <v>238</v>
      </c>
      <c r="P26" s="12">
        <f t="shared" si="3"/>
        <v>6484</v>
      </c>
    </row>
    <row r="27" spans="2:16">
      <c r="B27" s="14" t="s">
        <v>74</v>
      </c>
      <c r="C27" s="12">
        <v>1499</v>
      </c>
      <c r="D27" s="9">
        <v>1401</v>
      </c>
      <c r="E27" s="47">
        <f t="shared" si="0"/>
        <v>-98</v>
      </c>
      <c r="F27" s="43">
        <v>450</v>
      </c>
      <c r="G27" s="15">
        <v>32</v>
      </c>
      <c r="H27" s="15">
        <v>743</v>
      </c>
      <c r="I27" s="15">
        <v>1225</v>
      </c>
      <c r="J27" s="16">
        <f t="shared" si="1"/>
        <v>0.30020013342228152</v>
      </c>
      <c r="K27" s="16">
        <f t="shared" si="2"/>
        <v>0.49566377585056703</v>
      </c>
      <c r="L27" s="41">
        <v>-293</v>
      </c>
      <c r="M27" s="37">
        <f t="shared" si="4"/>
        <v>420</v>
      </c>
      <c r="N27" s="24">
        <f t="shared" si="5"/>
        <v>694</v>
      </c>
      <c r="O27" s="31">
        <f t="shared" si="6"/>
        <v>29</v>
      </c>
      <c r="P27" s="12">
        <f t="shared" si="3"/>
        <v>1143</v>
      </c>
    </row>
    <row r="28" spans="2:16">
      <c r="B28" s="14" t="s">
        <v>75</v>
      </c>
      <c r="C28" s="12">
        <v>18670</v>
      </c>
      <c r="D28" s="9">
        <v>17985</v>
      </c>
      <c r="E28" s="48">
        <f t="shared" si="0"/>
        <v>-685</v>
      </c>
      <c r="F28" s="43">
        <v>6364</v>
      </c>
      <c r="G28" s="15">
        <v>591</v>
      </c>
      <c r="H28" s="15">
        <v>6317</v>
      </c>
      <c r="I28" s="15">
        <v>13272</v>
      </c>
      <c r="J28" s="16">
        <f t="shared" si="1"/>
        <v>0.3408677021960364</v>
      </c>
      <c r="K28" s="16">
        <f t="shared" si="2"/>
        <v>0.33835029459025173</v>
      </c>
      <c r="L28" s="41">
        <v>47</v>
      </c>
      <c r="M28" s="37">
        <f t="shared" si="4"/>
        <v>6130</v>
      </c>
      <c r="N28" s="24">
        <f t="shared" si="5"/>
        <v>6085</v>
      </c>
      <c r="O28" s="31">
        <f t="shared" si="6"/>
        <v>569</v>
      </c>
      <c r="P28" s="12">
        <f t="shared" si="3"/>
        <v>12784</v>
      </c>
    </row>
    <row r="29" spans="2:16">
      <c r="B29" s="14" t="s">
        <v>0</v>
      </c>
      <c r="C29" s="12">
        <v>45801</v>
      </c>
      <c r="D29" s="9">
        <v>43414</v>
      </c>
      <c r="E29" s="48">
        <f t="shared" si="0"/>
        <v>-2387</v>
      </c>
      <c r="F29" s="43">
        <v>19775</v>
      </c>
      <c r="G29" s="15">
        <v>900</v>
      </c>
      <c r="H29" s="15">
        <v>12826</v>
      </c>
      <c r="I29" s="15">
        <v>33501</v>
      </c>
      <c r="J29" s="16">
        <f t="shared" si="1"/>
        <v>0.43175913189668347</v>
      </c>
      <c r="K29" s="16">
        <f t="shared" si="2"/>
        <v>0.28003755376520162</v>
      </c>
      <c r="L29" s="41">
        <v>6949</v>
      </c>
      <c r="M29" s="37">
        <f t="shared" si="4"/>
        <v>18744</v>
      </c>
      <c r="N29" s="24">
        <f t="shared" si="5"/>
        <v>12157</v>
      </c>
      <c r="O29" s="31">
        <f t="shared" si="6"/>
        <v>853</v>
      </c>
      <c r="P29" s="12">
        <f t="shared" si="3"/>
        <v>31754</v>
      </c>
    </row>
    <row r="30" spans="2:16">
      <c r="B30" s="14" t="s">
        <v>1</v>
      </c>
      <c r="C30" s="12">
        <v>1246</v>
      </c>
      <c r="D30" s="9">
        <v>1136</v>
      </c>
      <c r="E30" s="48">
        <f t="shared" si="0"/>
        <v>-110</v>
      </c>
      <c r="F30" s="43">
        <v>395</v>
      </c>
      <c r="G30" s="15">
        <v>34</v>
      </c>
      <c r="H30" s="15">
        <v>573</v>
      </c>
      <c r="I30" s="15">
        <v>1002</v>
      </c>
      <c r="J30" s="16">
        <f t="shared" si="1"/>
        <v>0.31701444622792935</v>
      </c>
      <c r="K30" s="16">
        <f t="shared" si="2"/>
        <v>0.45987158908507225</v>
      </c>
      <c r="L30" s="41">
        <v>-178</v>
      </c>
      <c r="M30" s="37">
        <f t="shared" si="4"/>
        <v>360</v>
      </c>
      <c r="N30" s="24">
        <f t="shared" si="5"/>
        <v>522</v>
      </c>
      <c r="O30" s="31">
        <f t="shared" si="6"/>
        <v>30</v>
      </c>
      <c r="P30" s="12">
        <f t="shared" si="3"/>
        <v>912</v>
      </c>
    </row>
    <row r="31" spans="2:16">
      <c r="B31" s="14" t="s">
        <v>2</v>
      </c>
      <c r="C31" s="12">
        <v>12494</v>
      </c>
      <c r="D31" s="9">
        <v>12941</v>
      </c>
      <c r="E31" s="48">
        <f t="shared" si="0"/>
        <v>447</v>
      </c>
      <c r="F31" s="43">
        <v>2920</v>
      </c>
      <c r="G31" s="15">
        <v>442</v>
      </c>
      <c r="H31" s="15">
        <v>5487</v>
      </c>
      <c r="I31" s="15">
        <v>8849</v>
      </c>
      <c r="J31" s="16">
        <f t="shared" si="1"/>
        <v>0.2337121818472867</v>
      </c>
      <c r="K31" s="16">
        <f t="shared" si="2"/>
        <v>0.43917080198495279</v>
      </c>
      <c r="L31" s="41">
        <v>-2567</v>
      </c>
      <c r="M31" s="37">
        <f t="shared" si="4"/>
        <v>3024</v>
      </c>
      <c r="N31" s="24">
        <f t="shared" si="5"/>
        <v>5683</v>
      </c>
      <c r="O31" s="31">
        <f t="shared" si="6"/>
        <v>457</v>
      </c>
      <c r="P31" s="12">
        <f t="shared" si="3"/>
        <v>9164</v>
      </c>
    </row>
    <row r="32" spans="2:16">
      <c r="B32" s="14" t="s">
        <v>3</v>
      </c>
      <c r="C32" s="12">
        <v>5671</v>
      </c>
      <c r="D32" s="9">
        <v>5944</v>
      </c>
      <c r="E32" s="48">
        <f t="shared" si="0"/>
        <v>273</v>
      </c>
      <c r="F32" s="43">
        <v>1509</v>
      </c>
      <c r="G32" s="15">
        <v>176</v>
      </c>
      <c r="H32" s="15">
        <v>2846</v>
      </c>
      <c r="I32" s="15">
        <v>4531</v>
      </c>
      <c r="J32" s="16">
        <f t="shared" si="1"/>
        <v>0.26609063657203313</v>
      </c>
      <c r="K32" s="16">
        <f t="shared" si="2"/>
        <v>0.5018515253041792</v>
      </c>
      <c r="L32" s="41">
        <v>-1337</v>
      </c>
      <c r="M32" s="37">
        <f t="shared" si="4"/>
        <v>1581</v>
      </c>
      <c r="N32" s="24">
        <f t="shared" si="5"/>
        <v>2983</v>
      </c>
      <c r="O32" s="31">
        <f t="shared" si="6"/>
        <v>184</v>
      </c>
      <c r="P32" s="12">
        <f t="shared" si="3"/>
        <v>4748</v>
      </c>
    </row>
    <row r="33" spans="2:16">
      <c r="B33" s="14" t="s">
        <v>4</v>
      </c>
      <c r="C33" s="12">
        <v>1239</v>
      </c>
      <c r="D33" s="9">
        <v>1190</v>
      </c>
      <c r="E33" s="48">
        <f t="shared" si="0"/>
        <v>-49</v>
      </c>
      <c r="F33" s="43">
        <v>286</v>
      </c>
      <c r="G33" s="15">
        <v>39</v>
      </c>
      <c r="H33" s="15">
        <v>676</v>
      </c>
      <c r="I33" s="15">
        <v>1001</v>
      </c>
      <c r="J33" s="16">
        <f t="shared" si="1"/>
        <v>0.23083131557707828</v>
      </c>
      <c r="K33" s="16">
        <f t="shared" si="2"/>
        <v>0.54560129136400326</v>
      </c>
      <c r="L33" s="41">
        <v>-390</v>
      </c>
      <c r="M33" s="37">
        <f t="shared" si="4"/>
        <v>274</v>
      </c>
      <c r="N33" s="24">
        <f t="shared" si="5"/>
        <v>649</v>
      </c>
      <c r="O33" s="31">
        <f t="shared" si="6"/>
        <v>37</v>
      </c>
      <c r="P33" s="12">
        <f t="shared" si="3"/>
        <v>960</v>
      </c>
    </row>
    <row r="34" spans="2:16">
      <c r="B34" s="14" t="s">
        <v>5</v>
      </c>
      <c r="C34" s="12">
        <v>1442</v>
      </c>
      <c r="D34" s="9">
        <v>1218</v>
      </c>
      <c r="E34" s="48">
        <f t="shared" si="0"/>
        <v>-224</v>
      </c>
      <c r="F34" s="43">
        <v>324</v>
      </c>
      <c r="G34" s="15">
        <v>38</v>
      </c>
      <c r="H34" s="15">
        <v>612</v>
      </c>
      <c r="I34" s="15">
        <v>974</v>
      </c>
      <c r="J34" s="16">
        <f t="shared" si="1"/>
        <v>0.22468793342579751</v>
      </c>
      <c r="K34" s="16">
        <f t="shared" si="2"/>
        <v>0.42441054091539526</v>
      </c>
      <c r="L34" s="41">
        <v>-288</v>
      </c>
      <c r="M34" s="37">
        <f t="shared" si="4"/>
        <v>273</v>
      </c>
      <c r="N34" s="24">
        <f t="shared" si="5"/>
        <v>516</v>
      </c>
      <c r="O34" s="31">
        <f t="shared" si="6"/>
        <v>32</v>
      </c>
      <c r="P34" s="12">
        <f t="shared" si="3"/>
        <v>821</v>
      </c>
    </row>
    <row r="35" spans="2:16">
      <c r="B35" s="14" t="s">
        <v>6</v>
      </c>
      <c r="C35" s="12">
        <v>3022</v>
      </c>
      <c r="D35" s="9">
        <v>2995</v>
      </c>
      <c r="E35" s="48">
        <f t="shared" si="0"/>
        <v>-27</v>
      </c>
      <c r="F35" s="43">
        <v>856</v>
      </c>
      <c r="G35" s="15">
        <v>135</v>
      </c>
      <c r="H35" s="15">
        <v>1026</v>
      </c>
      <c r="I35" s="15">
        <v>2017</v>
      </c>
      <c r="J35" s="16">
        <f t="shared" si="1"/>
        <v>0.28325612177365983</v>
      </c>
      <c r="K35" s="16">
        <f t="shared" si="2"/>
        <v>0.33951025810721375</v>
      </c>
      <c r="L35" s="41">
        <v>-170</v>
      </c>
      <c r="M35" s="37">
        <f t="shared" si="4"/>
        <v>848</v>
      </c>
      <c r="N35" s="24">
        <f t="shared" si="5"/>
        <v>1016</v>
      </c>
      <c r="O35" s="31">
        <f t="shared" si="6"/>
        <v>133</v>
      </c>
      <c r="P35" s="12">
        <f t="shared" si="3"/>
        <v>1997</v>
      </c>
    </row>
    <row r="36" spans="2:16">
      <c r="B36" s="14" t="s">
        <v>7</v>
      </c>
      <c r="C36" s="12">
        <v>83431</v>
      </c>
      <c r="D36" s="9">
        <v>79601</v>
      </c>
      <c r="E36" s="48">
        <f t="shared" si="0"/>
        <v>-3830</v>
      </c>
      <c r="F36" s="43">
        <v>35557</v>
      </c>
      <c r="G36" s="15">
        <v>2107</v>
      </c>
      <c r="H36" s="15">
        <v>19454</v>
      </c>
      <c r="I36" s="15">
        <v>57118</v>
      </c>
      <c r="J36" s="16">
        <f t="shared" si="1"/>
        <v>0.42618451175222638</v>
      </c>
      <c r="K36" s="16">
        <f t="shared" si="2"/>
        <v>0.23317471922906355</v>
      </c>
      <c r="L36" s="41">
        <v>16103</v>
      </c>
      <c r="M36" s="37">
        <f t="shared" si="4"/>
        <v>33924</v>
      </c>
      <c r="N36" s="24">
        <f t="shared" si="5"/>
        <v>18560</v>
      </c>
      <c r="O36" s="31">
        <f t="shared" si="6"/>
        <v>2010</v>
      </c>
      <c r="P36" s="12">
        <f t="shared" si="3"/>
        <v>54494</v>
      </c>
    </row>
    <row r="37" spans="2:16">
      <c r="B37" s="14" t="s">
        <v>8</v>
      </c>
      <c r="C37" s="12">
        <v>3097</v>
      </c>
      <c r="D37" s="9">
        <v>2859</v>
      </c>
      <c r="E37" s="48">
        <f t="shared" si="0"/>
        <v>-238</v>
      </c>
      <c r="F37" s="43">
        <v>671</v>
      </c>
      <c r="G37" s="15">
        <v>146</v>
      </c>
      <c r="H37" s="15">
        <v>1577</v>
      </c>
      <c r="I37" s="15">
        <v>2394</v>
      </c>
      <c r="J37" s="16">
        <f t="shared" si="1"/>
        <v>0.21666128511462707</v>
      </c>
      <c r="K37" s="16">
        <f t="shared" si="2"/>
        <v>0.50920245398773001</v>
      </c>
      <c r="L37" s="41">
        <v>-906</v>
      </c>
      <c r="M37" s="37">
        <f t="shared" si="4"/>
        <v>619</v>
      </c>
      <c r="N37" s="24">
        <f t="shared" si="5"/>
        <v>1455</v>
      </c>
      <c r="O37" s="31">
        <f t="shared" si="6"/>
        <v>134</v>
      </c>
      <c r="P37" s="12">
        <f t="shared" si="3"/>
        <v>2208</v>
      </c>
    </row>
    <row r="38" spans="2:16">
      <c r="B38" s="14" t="s">
        <v>9</v>
      </c>
      <c r="C38" s="12">
        <v>11822</v>
      </c>
      <c r="D38" s="9">
        <v>12003</v>
      </c>
      <c r="E38" s="48">
        <f t="shared" si="0"/>
        <v>181</v>
      </c>
      <c r="F38" s="43">
        <v>4197</v>
      </c>
      <c r="G38" s="15">
        <v>371</v>
      </c>
      <c r="H38" s="15">
        <v>4198</v>
      </c>
      <c r="I38" s="15">
        <v>8766</v>
      </c>
      <c r="J38" s="16">
        <f t="shared" si="1"/>
        <v>0.35501607173067162</v>
      </c>
      <c r="K38" s="16">
        <f t="shared" si="2"/>
        <v>0.35510065978683808</v>
      </c>
      <c r="L38" s="41">
        <v>-1</v>
      </c>
      <c r="M38" s="37">
        <f t="shared" si="4"/>
        <v>4261</v>
      </c>
      <c r="N38" s="24">
        <f t="shared" si="5"/>
        <v>4262</v>
      </c>
      <c r="O38" s="31">
        <f t="shared" si="6"/>
        <v>376</v>
      </c>
      <c r="P38" s="12">
        <f t="shared" si="3"/>
        <v>8899</v>
      </c>
    </row>
    <row r="39" spans="2:16">
      <c r="B39" s="14" t="s">
        <v>10</v>
      </c>
      <c r="C39" s="12">
        <v>387</v>
      </c>
      <c r="D39" s="9">
        <v>411</v>
      </c>
      <c r="E39" s="48">
        <f t="shared" si="0"/>
        <v>24</v>
      </c>
      <c r="F39" s="43">
        <v>62</v>
      </c>
      <c r="G39" s="15">
        <v>6</v>
      </c>
      <c r="H39" s="15">
        <v>231</v>
      </c>
      <c r="I39" s="15">
        <v>299</v>
      </c>
      <c r="J39" s="16">
        <f t="shared" si="1"/>
        <v>0.16020671834625322</v>
      </c>
      <c r="K39" s="16">
        <f t="shared" si="2"/>
        <v>0.5968992248062015</v>
      </c>
      <c r="L39" s="41">
        <v>-169</v>
      </c>
      <c r="M39" s="37">
        <f t="shared" si="4"/>
        <v>65</v>
      </c>
      <c r="N39" s="24">
        <f t="shared" si="5"/>
        <v>245</v>
      </c>
      <c r="O39" s="31">
        <f t="shared" si="6"/>
        <v>6</v>
      </c>
      <c r="P39" s="12">
        <f t="shared" si="3"/>
        <v>316</v>
      </c>
    </row>
    <row r="40" spans="2:16">
      <c r="B40" s="14" t="s">
        <v>11</v>
      </c>
      <c r="C40" s="12">
        <v>2792</v>
      </c>
      <c r="D40" s="9">
        <v>2663</v>
      </c>
      <c r="E40" s="48">
        <f t="shared" si="0"/>
        <v>-129</v>
      </c>
      <c r="F40" s="43">
        <v>652</v>
      </c>
      <c r="G40" s="15">
        <v>86</v>
      </c>
      <c r="H40" s="15">
        <v>1475</v>
      </c>
      <c r="I40" s="15">
        <v>2213</v>
      </c>
      <c r="J40" s="16">
        <f t="shared" si="1"/>
        <v>0.2335243553008596</v>
      </c>
      <c r="K40" s="16">
        <f t="shared" si="2"/>
        <v>0.52829512893982811</v>
      </c>
      <c r="L40" s="41">
        <v>-823</v>
      </c>
      <c r="M40" s="37">
        <f t="shared" si="4"/>
        <v>621</v>
      </c>
      <c r="N40" s="24">
        <f t="shared" si="5"/>
        <v>1406</v>
      </c>
      <c r="O40" s="31">
        <f t="shared" si="6"/>
        <v>82</v>
      </c>
      <c r="P40" s="12">
        <f t="shared" si="3"/>
        <v>2109</v>
      </c>
    </row>
    <row r="41" spans="2:16">
      <c r="B41" s="14" t="s">
        <v>12</v>
      </c>
      <c r="C41" s="12">
        <v>3642</v>
      </c>
      <c r="D41" s="9">
        <v>3372</v>
      </c>
      <c r="E41" s="48">
        <f t="shared" si="0"/>
        <v>-270</v>
      </c>
      <c r="F41" s="43">
        <v>1192</v>
      </c>
      <c r="G41" s="15">
        <v>90</v>
      </c>
      <c r="H41" s="15">
        <v>1439</v>
      </c>
      <c r="I41" s="15">
        <v>2721</v>
      </c>
      <c r="J41" s="16">
        <f t="shared" si="1"/>
        <v>0.3272926963207029</v>
      </c>
      <c r="K41" s="16">
        <f t="shared" si="2"/>
        <v>0.39511257550796264</v>
      </c>
      <c r="L41" s="41">
        <v>-247</v>
      </c>
      <c r="M41" s="37">
        <f t="shared" si="4"/>
        <v>1103</v>
      </c>
      <c r="N41" s="24">
        <f t="shared" si="5"/>
        <v>1332</v>
      </c>
      <c r="O41" s="31">
        <f t="shared" si="6"/>
        <v>83</v>
      </c>
      <c r="P41" s="12">
        <f t="shared" si="3"/>
        <v>2518</v>
      </c>
    </row>
    <row r="42" spans="2:16">
      <c r="B42" s="14" t="s">
        <v>13</v>
      </c>
      <c r="C42" s="12">
        <v>1312</v>
      </c>
      <c r="D42" s="9">
        <v>1238</v>
      </c>
      <c r="E42" s="48">
        <f t="shared" si="0"/>
        <v>-74</v>
      </c>
      <c r="F42" s="43">
        <v>207</v>
      </c>
      <c r="G42" s="15">
        <v>27</v>
      </c>
      <c r="H42" s="15">
        <v>785</v>
      </c>
      <c r="I42" s="15">
        <v>1019</v>
      </c>
      <c r="J42" s="16">
        <f t="shared" si="1"/>
        <v>0.15777439024390244</v>
      </c>
      <c r="K42" s="16">
        <f t="shared" si="2"/>
        <v>0.59832317073170727</v>
      </c>
      <c r="L42" s="41">
        <v>-578</v>
      </c>
      <c r="M42" s="37">
        <f t="shared" si="4"/>
        <v>195</v>
      </c>
      <c r="N42" s="24">
        <f t="shared" si="5"/>
        <v>740</v>
      </c>
      <c r="O42" s="31">
        <f t="shared" si="6"/>
        <v>25</v>
      </c>
      <c r="P42" s="12">
        <f t="shared" si="3"/>
        <v>960</v>
      </c>
    </row>
    <row r="43" spans="2:16">
      <c r="B43" s="14" t="s">
        <v>14</v>
      </c>
      <c r="C43" s="12">
        <v>3640</v>
      </c>
      <c r="D43" s="9">
        <v>3384</v>
      </c>
      <c r="E43" s="48">
        <f t="shared" si="0"/>
        <v>-256</v>
      </c>
      <c r="F43" s="43">
        <v>1146</v>
      </c>
      <c r="G43" s="15">
        <v>106</v>
      </c>
      <c r="H43" s="15">
        <v>1545</v>
      </c>
      <c r="I43" s="15">
        <v>2797</v>
      </c>
      <c r="J43" s="16">
        <f t="shared" si="1"/>
        <v>0.31483516483516483</v>
      </c>
      <c r="K43" s="16">
        <f t="shared" si="2"/>
        <v>0.42445054945054944</v>
      </c>
      <c r="L43" s="41">
        <v>-399</v>
      </c>
      <c r="M43" s="37">
        <f t="shared" si="4"/>
        <v>1065</v>
      </c>
      <c r="N43" s="24">
        <f t="shared" si="5"/>
        <v>1436</v>
      </c>
      <c r="O43" s="31">
        <f t="shared" si="6"/>
        <v>98</v>
      </c>
      <c r="P43" s="12">
        <f t="shared" si="3"/>
        <v>2599</v>
      </c>
    </row>
    <row r="44" spans="2:16">
      <c r="B44" s="14" t="s">
        <v>15</v>
      </c>
      <c r="C44" s="12">
        <v>882</v>
      </c>
      <c r="D44" s="9">
        <v>862</v>
      </c>
      <c r="E44" s="48">
        <f t="shared" si="0"/>
        <v>-20</v>
      </c>
      <c r="F44" s="43">
        <v>216</v>
      </c>
      <c r="G44" s="15">
        <v>22</v>
      </c>
      <c r="H44" s="15">
        <v>470</v>
      </c>
      <c r="I44" s="15">
        <v>708</v>
      </c>
      <c r="J44" s="16">
        <f t="shared" si="1"/>
        <v>0.24489795918367346</v>
      </c>
      <c r="K44" s="16">
        <f t="shared" si="2"/>
        <v>0.53287981859410427</v>
      </c>
      <c r="L44" s="41">
        <v>-254</v>
      </c>
      <c r="M44" s="37">
        <f t="shared" si="4"/>
        <v>211</v>
      </c>
      <c r="N44" s="24">
        <f t="shared" si="5"/>
        <v>459</v>
      </c>
      <c r="O44" s="31">
        <f t="shared" si="6"/>
        <v>21</v>
      </c>
      <c r="P44" s="12">
        <f t="shared" si="3"/>
        <v>691</v>
      </c>
    </row>
    <row r="45" spans="2:16">
      <c r="B45" s="14" t="s">
        <v>16</v>
      </c>
      <c r="C45" s="12">
        <v>29961</v>
      </c>
      <c r="D45" s="9">
        <v>28991</v>
      </c>
      <c r="E45" s="48">
        <f t="shared" si="0"/>
        <v>-970</v>
      </c>
      <c r="F45" s="43">
        <v>8601</v>
      </c>
      <c r="G45" s="15">
        <v>906</v>
      </c>
      <c r="H45" s="15">
        <v>12647</v>
      </c>
      <c r="I45" s="15">
        <v>22154</v>
      </c>
      <c r="J45" s="16">
        <f t="shared" si="1"/>
        <v>0.28707319515369983</v>
      </c>
      <c r="K45" s="16">
        <f t="shared" si="2"/>
        <v>0.42211541670838759</v>
      </c>
      <c r="L45" s="41">
        <v>-4046</v>
      </c>
      <c r="M45" s="37">
        <f t="shared" si="4"/>
        <v>8322</v>
      </c>
      <c r="N45" s="24">
        <f t="shared" si="5"/>
        <v>12237</v>
      </c>
      <c r="O45" s="31">
        <f t="shared" si="6"/>
        <v>876</v>
      </c>
      <c r="P45" s="12">
        <f t="shared" si="3"/>
        <v>21435</v>
      </c>
    </row>
    <row r="46" spans="2:16">
      <c r="B46" s="14" t="s">
        <v>17</v>
      </c>
      <c r="C46" s="12">
        <v>6378</v>
      </c>
      <c r="D46" s="9">
        <v>6590</v>
      </c>
      <c r="E46" s="48">
        <f t="shared" si="0"/>
        <v>212</v>
      </c>
      <c r="F46" s="43">
        <v>1206</v>
      </c>
      <c r="G46" s="15">
        <v>190</v>
      </c>
      <c r="H46" s="15">
        <v>3247</v>
      </c>
      <c r="I46" s="15">
        <v>4643</v>
      </c>
      <c r="J46" s="16">
        <f t="shared" si="1"/>
        <v>0.18908748824082786</v>
      </c>
      <c r="K46" s="16">
        <f t="shared" si="2"/>
        <v>0.50909375979931015</v>
      </c>
      <c r="L46" s="41">
        <v>-2041</v>
      </c>
      <c r="M46" s="37">
        <f t="shared" si="4"/>
        <v>1246</v>
      </c>
      <c r="N46" s="24">
        <f t="shared" si="5"/>
        <v>3354</v>
      </c>
      <c r="O46" s="31">
        <f t="shared" si="6"/>
        <v>196</v>
      </c>
      <c r="P46" s="12">
        <f t="shared" si="3"/>
        <v>4796</v>
      </c>
    </row>
    <row r="47" spans="2:16">
      <c r="B47" s="14" t="s">
        <v>18</v>
      </c>
      <c r="C47" s="12">
        <v>6207</v>
      </c>
      <c r="D47" s="9">
        <v>5490</v>
      </c>
      <c r="E47" s="48">
        <f t="shared" si="0"/>
        <v>-717</v>
      </c>
      <c r="F47" s="43">
        <v>2182</v>
      </c>
      <c r="G47" s="15">
        <v>121</v>
      </c>
      <c r="H47" s="15">
        <v>1334</v>
      </c>
      <c r="I47" s="15">
        <v>3637</v>
      </c>
      <c r="J47" s="16">
        <f t="shared" si="1"/>
        <v>0.35153858546801997</v>
      </c>
      <c r="K47" s="16">
        <f t="shared" si="2"/>
        <v>0.2149186402448848</v>
      </c>
      <c r="L47" s="41">
        <v>848</v>
      </c>
      <c r="M47" s="37">
        <f t="shared" si="4"/>
        <v>1929</v>
      </c>
      <c r="N47" s="24">
        <f t="shared" si="5"/>
        <v>1179</v>
      </c>
      <c r="O47" s="31">
        <f t="shared" si="6"/>
        <v>107</v>
      </c>
      <c r="P47" s="12">
        <f t="shared" si="3"/>
        <v>3215</v>
      </c>
    </row>
    <row r="48" spans="2:16">
      <c r="B48" s="14" t="s">
        <v>19</v>
      </c>
      <c r="C48" s="12">
        <v>5113</v>
      </c>
      <c r="D48" s="9">
        <v>4697</v>
      </c>
      <c r="E48" s="48">
        <f t="shared" si="0"/>
        <v>-416</v>
      </c>
      <c r="F48" s="43">
        <v>1692</v>
      </c>
      <c r="G48" s="15">
        <v>122</v>
      </c>
      <c r="H48" s="15">
        <v>1706</v>
      </c>
      <c r="I48" s="15">
        <v>3520</v>
      </c>
      <c r="J48" s="16">
        <f t="shared" si="1"/>
        <v>0.3309211813025621</v>
      </c>
      <c r="K48" s="16">
        <f t="shared" si="2"/>
        <v>0.33365929982397807</v>
      </c>
      <c r="L48" s="41">
        <v>-14</v>
      </c>
      <c r="M48" s="37">
        <f t="shared" si="4"/>
        <v>1554</v>
      </c>
      <c r="N48" s="24">
        <f t="shared" si="5"/>
        <v>1567</v>
      </c>
      <c r="O48" s="31">
        <f t="shared" si="6"/>
        <v>112</v>
      </c>
      <c r="P48" s="12">
        <f t="shared" si="3"/>
        <v>3233</v>
      </c>
    </row>
    <row r="49" spans="2:16">
      <c r="B49" s="14" t="s">
        <v>20</v>
      </c>
      <c r="C49" s="12">
        <v>8338</v>
      </c>
      <c r="D49" s="9">
        <v>8028</v>
      </c>
      <c r="E49" s="48">
        <f t="shared" si="0"/>
        <v>-310</v>
      </c>
      <c r="F49" s="43">
        <v>2055</v>
      </c>
      <c r="G49" s="15">
        <v>349</v>
      </c>
      <c r="H49" s="15">
        <v>3517</v>
      </c>
      <c r="I49" s="15">
        <v>5921</v>
      </c>
      <c r="J49" s="16">
        <f t="shared" si="1"/>
        <v>0.24646198129047733</v>
      </c>
      <c r="K49" s="16">
        <f t="shared" si="2"/>
        <v>0.42180378987766848</v>
      </c>
      <c r="L49" s="41">
        <v>-1462</v>
      </c>
      <c r="M49" s="37">
        <f t="shared" si="4"/>
        <v>1978</v>
      </c>
      <c r="N49" s="24">
        <f t="shared" si="5"/>
        <v>3386</v>
      </c>
      <c r="O49" s="31">
        <f t="shared" si="6"/>
        <v>336</v>
      </c>
      <c r="P49" s="12">
        <f t="shared" si="3"/>
        <v>5700</v>
      </c>
    </row>
    <row r="50" spans="2:16">
      <c r="B50" s="14" t="s">
        <v>21</v>
      </c>
      <c r="C50" s="12">
        <v>2501</v>
      </c>
      <c r="D50" s="9">
        <v>2313</v>
      </c>
      <c r="E50" s="48">
        <f t="shared" si="0"/>
        <v>-188</v>
      </c>
      <c r="F50" s="43">
        <v>782</v>
      </c>
      <c r="G50" s="15">
        <v>60</v>
      </c>
      <c r="H50" s="15">
        <v>1062</v>
      </c>
      <c r="I50" s="15">
        <v>1904</v>
      </c>
      <c r="J50" s="16">
        <f t="shared" si="1"/>
        <v>0.3126749300279888</v>
      </c>
      <c r="K50" s="16">
        <f t="shared" si="2"/>
        <v>0.42463014794082365</v>
      </c>
      <c r="L50" s="41">
        <v>-280</v>
      </c>
      <c r="M50" s="37">
        <f t="shared" si="4"/>
        <v>723</v>
      </c>
      <c r="N50" s="24">
        <f t="shared" si="5"/>
        <v>982</v>
      </c>
      <c r="O50" s="31">
        <f t="shared" si="6"/>
        <v>55</v>
      </c>
      <c r="P50" s="12">
        <f t="shared" si="3"/>
        <v>1760</v>
      </c>
    </row>
    <row r="51" spans="2:16">
      <c r="B51" s="14" t="s">
        <v>22</v>
      </c>
      <c r="C51" s="12">
        <v>23652</v>
      </c>
      <c r="D51" s="9">
        <v>20864</v>
      </c>
      <c r="E51" s="48">
        <f t="shared" si="0"/>
        <v>-2788</v>
      </c>
      <c r="F51" s="43">
        <v>12046</v>
      </c>
      <c r="G51" s="15">
        <v>580</v>
      </c>
      <c r="H51" s="15">
        <v>4188</v>
      </c>
      <c r="I51" s="15">
        <v>16814</v>
      </c>
      <c r="J51" s="16">
        <f t="shared" si="1"/>
        <v>0.50930153898190433</v>
      </c>
      <c r="K51" s="16">
        <f t="shared" si="2"/>
        <v>0.17706747843734144</v>
      </c>
      <c r="L51" s="41">
        <v>7858</v>
      </c>
      <c r="M51" s="37">
        <f t="shared" si="4"/>
        <v>10626</v>
      </c>
      <c r="N51" s="24">
        <f t="shared" si="5"/>
        <v>3694</v>
      </c>
      <c r="O51" s="31">
        <f t="shared" si="6"/>
        <v>511</v>
      </c>
      <c r="P51" s="12">
        <f t="shared" si="3"/>
        <v>14831</v>
      </c>
    </row>
    <row r="52" spans="2:16">
      <c r="B52" s="14" t="s">
        <v>23</v>
      </c>
      <c r="C52" s="12">
        <v>5926</v>
      </c>
      <c r="D52" s="9">
        <v>5785</v>
      </c>
      <c r="E52" s="48">
        <f t="shared" si="0"/>
        <v>-141</v>
      </c>
      <c r="F52" s="43">
        <v>1634</v>
      </c>
      <c r="G52" s="15">
        <v>163</v>
      </c>
      <c r="H52" s="15">
        <v>2894</v>
      </c>
      <c r="I52" s="15">
        <v>4691</v>
      </c>
      <c r="J52" s="16">
        <f t="shared" si="1"/>
        <v>0.27573405332433343</v>
      </c>
      <c r="K52" s="16">
        <f t="shared" si="2"/>
        <v>0.48835639554505567</v>
      </c>
      <c r="L52" s="41">
        <v>-1260</v>
      </c>
      <c r="M52" s="37">
        <f t="shared" si="4"/>
        <v>1595</v>
      </c>
      <c r="N52" s="24">
        <f t="shared" si="5"/>
        <v>2825</v>
      </c>
      <c r="O52" s="31">
        <f t="shared" si="6"/>
        <v>159</v>
      </c>
      <c r="P52" s="12">
        <f t="shared" si="3"/>
        <v>4579</v>
      </c>
    </row>
    <row r="53" spans="2:16">
      <c r="B53" s="14" t="s">
        <v>24</v>
      </c>
      <c r="C53" s="12">
        <v>2732</v>
      </c>
      <c r="D53" s="9">
        <v>2500</v>
      </c>
      <c r="E53" s="48">
        <f t="shared" si="0"/>
        <v>-232</v>
      </c>
      <c r="F53" s="43">
        <v>623</v>
      </c>
      <c r="G53" s="15">
        <v>65</v>
      </c>
      <c r="H53" s="15">
        <v>1434</v>
      </c>
      <c r="I53" s="15">
        <v>2122</v>
      </c>
      <c r="J53" s="16">
        <f t="shared" si="1"/>
        <v>0.22803806734992679</v>
      </c>
      <c r="K53" s="16">
        <f t="shared" si="2"/>
        <v>0.52489019033674966</v>
      </c>
      <c r="L53" s="41">
        <v>-811</v>
      </c>
      <c r="M53" s="37">
        <f t="shared" si="4"/>
        <v>570</v>
      </c>
      <c r="N53" s="24">
        <f t="shared" si="5"/>
        <v>1312</v>
      </c>
      <c r="O53" s="31">
        <f t="shared" si="6"/>
        <v>59</v>
      </c>
      <c r="P53" s="12">
        <f t="shared" si="3"/>
        <v>1941</v>
      </c>
    </row>
    <row r="54" spans="2:16">
      <c r="B54" s="14" t="s">
        <v>25</v>
      </c>
      <c r="C54" s="12">
        <v>3992</v>
      </c>
      <c r="D54" s="9">
        <v>3937</v>
      </c>
      <c r="E54" s="48">
        <f t="shared" si="0"/>
        <v>-55</v>
      </c>
      <c r="F54" s="43">
        <v>1345</v>
      </c>
      <c r="G54" s="15">
        <v>113</v>
      </c>
      <c r="H54" s="15">
        <v>1838</v>
      </c>
      <c r="I54" s="15">
        <v>3296</v>
      </c>
      <c r="J54" s="16">
        <f t="shared" si="1"/>
        <v>0.3369238476953908</v>
      </c>
      <c r="K54" s="16">
        <f t="shared" si="2"/>
        <v>0.46042084168336672</v>
      </c>
      <c r="L54" s="41">
        <v>-493</v>
      </c>
      <c r="M54" s="37">
        <f t="shared" si="4"/>
        <v>1326</v>
      </c>
      <c r="N54" s="24">
        <f t="shared" si="5"/>
        <v>1812</v>
      </c>
      <c r="O54" s="31">
        <f t="shared" si="6"/>
        <v>111</v>
      </c>
      <c r="P54" s="12">
        <f t="shared" si="3"/>
        <v>3249</v>
      </c>
    </row>
    <row r="55" spans="2:16">
      <c r="B55" s="14" t="s">
        <v>26</v>
      </c>
      <c r="C55" s="12">
        <v>2764</v>
      </c>
      <c r="D55" s="9">
        <v>2567</v>
      </c>
      <c r="E55" s="48">
        <f t="shared" si="0"/>
        <v>-197</v>
      </c>
      <c r="F55" s="43">
        <v>776</v>
      </c>
      <c r="G55" s="15">
        <v>91</v>
      </c>
      <c r="H55" s="15">
        <v>1244</v>
      </c>
      <c r="I55" s="15">
        <v>2111</v>
      </c>
      <c r="J55" s="16">
        <f t="shared" si="1"/>
        <v>0.28075253256150506</v>
      </c>
      <c r="K55" s="16">
        <f t="shared" si="2"/>
        <v>0.45007235890014474</v>
      </c>
      <c r="L55" s="41">
        <v>-468</v>
      </c>
      <c r="M55" s="37">
        <f t="shared" si="4"/>
        <v>720</v>
      </c>
      <c r="N55" s="24">
        <f t="shared" si="5"/>
        <v>1155</v>
      </c>
      <c r="O55" s="31">
        <f t="shared" si="6"/>
        <v>84</v>
      </c>
      <c r="P55" s="12">
        <f t="shared" si="3"/>
        <v>1959</v>
      </c>
    </row>
    <row r="56" spans="2:16">
      <c r="B56" s="14" t="s">
        <v>27</v>
      </c>
      <c r="C56" s="12">
        <v>582</v>
      </c>
      <c r="D56" s="9">
        <v>547</v>
      </c>
      <c r="E56" s="48">
        <f t="shared" si="0"/>
        <v>-35</v>
      </c>
      <c r="F56" s="43">
        <v>168</v>
      </c>
      <c r="G56" s="15">
        <v>31</v>
      </c>
      <c r="H56" s="15">
        <v>258</v>
      </c>
      <c r="I56" s="15">
        <v>457</v>
      </c>
      <c r="J56" s="16">
        <f t="shared" si="1"/>
        <v>0.28865979381443296</v>
      </c>
      <c r="K56" s="16">
        <f t="shared" si="2"/>
        <v>0.44329896907216493</v>
      </c>
      <c r="L56" s="41">
        <v>-90</v>
      </c>
      <c r="M56" s="37">
        <f t="shared" si="4"/>
        <v>157</v>
      </c>
      <c r="N56" s="24">
        <f t="shared" si="5"/>
        <v>242</v>
      </c>
      <c r="O56" s="31">
        <f t="shared" si="6"/>
        <v>29</v>
      </c>
      <c r="P56" s="12">
        <f t="shared" si="3"/>
        <v>428</v>
      </c>
    </row>
    <row r="57" spans="2:16">
      <c r="B57" s="14" t="s">
        <v>28</v>
      </c>
      <c r="C57" s="12">
        <v>4790</v>
      </c>
      <c r="D57" s="9">
        <v>4598</v>
      </c>
      <c r="E57" s="48">
        <f t="shared" si="0"/>
        <v>-192</v>
      </c>
      <c r="F57" s="43">
        <v>1708</v>
      </c>
      <c r="G57" s="15">
        <v>169</v>
      </c>
      <c r="H57" s="15">
        <v>1979</v>
      </c>
      <c r="I57" s="15">
        <v>3856</v>
      </c>
      <c r="J57" s="16">
        <f t="shared" si="1"/>
        <v>0.35657620041753652</v>
      </c>
      <c r="K57" s="16">
        <f t="shared" si="2"/>
        <v>0.41315240083507304</v>
      </c>
      <c r="L57" s="41">
        <v>-271</v>
      </c>
      <c r="M57" s="37">
        <f t="shared" si="4"/>
        <v>1639</v>
      </c>
      <c r="N57" s="24">
        <f t="shared" si="5"/>
        <v>1899</v>
      </c>
      <c r="O57" s="31">
        <f t="shared" si="6"/>
        <v>162</v>
      </c>
      <c r="P57" s="12">
        <f t="shared" si="3"/>
        <v>3700</v>
      </c>
    </row>
    <row r="58" spans="2:16">
      <c r="B58" s="14" t="s">
        <v>29</v>
      </c>
      <c r="C58" s="12">
        <v>1316</v>
      </c>
      <c r="D58" s="9">
        <v>1261</v>
      </c>
      <c r="E58" s="48">
        <f t="shared" si="0"/>
        <v>-55</v>
      </c>
      <c r="F58" s="43">
        <v>338</v>
      </c>
      <c r="G58" s="15">
        <v>33</v>
      </c>
      <c r="H58" s="15">
        <v>622</v>
      </c>
      <c r="I58" s="15">
        <v>993</v>
      </c>
      <c r="J58" s="16">
        <f t="shared" si="1"/>
        <v>0.25683890577507601</v>
      </c>
      <c r="K58" s="16">
        <f t="shared" si="2"/>
        <v>0.47264437689969607</v>
      </c>
      <c r="L58" s="41">
        <v>-284</v>
      </c>
      <c r="M58" s="37">
        <f t="shared" si="4"/>
        <v>323</v>
      </c>
      <c r="N58" s="24">
        <f t="shared" si="5"/>
        <v>596</v>
      </c>
      <c r="O58" s="31">
        <f t="shared" si="6"/>
        <v>31</v>
      </c>
      <c r="P58" s="12">
        <f t="shared" si="3"/>
        <v>950</v>
      </c>
    </row>
    <row r="59" spans="2:16">
      <c r="B59" s="14" t="s">
        <v>30</v>
      </c>
      <c r="C59" s="12">
        <v>732</v>
      </c>
      <c r="D59" s="9">
        <v>722</v>
      </c>
      <c r="E59" s="48">
        <f t="shared" si="0"/>
        <v>-10</v>
      </c>
      <c r="F59" s="43">
        <v>142</v>
      </c>
      <c r="G59" s="15">
        <v>24</v>
      </c>
      <c r="H59" s="15">
        <v>370</v>
      </c>
      <c r="I59" s="15">
        <v>536</v>
      </c>
      <c r="J59" s="16">
        <f t="shared" si="1"/>
        <v>0.19398907103825136</v>
      </c>
      <c r="K59" s="16">
        <f t="shared" si="2"/>
        <v>0.50546448087431695</v>
      </c>
      <c r="L59" s="41">
        <v>-228</v>
      </c>
      <c r="M59" s="37">
        <f t="shared" si="4"/>
        <v>140</v>
      </c>
      <c r="N59" s="24">
        <f t="shared" si="5"/>
        <v>364</v>
      </c>
      <c r="O59" s="31">
        <f t="shared" si="6"/>
        <v>23</v>
      </c>
      <c r="P59" s="12">
        <f t="shared" si="3"/>
        <v>527</v>
      </c>
    </row>
    <row r="60" spans="2:16">
      <c r="B60" s="14" t="s">
        <v>31</v>
      </c>
      <c r="C60" s="12">
        <v>95589</v>
      </c>
      <c r="D60" s="9">
        <v>92657</v>
      </c>
      <c r="E60" s="48">
        <f t="shared" si="0"/>
        <v>-2932</v>
      </c>
      <c r="F60" s="43">
        <v>32802</v>
      </c>
      <c r="G60" s="15">
        <v>2428</v>
      </c>
      <c r="H60" s="15">
        <v>33606</v>
      </c>
      <c r="I60" s="15">
        <v>68836</v>
      </c>
      <c r="J60" s="16">
        <f t="shared" si="1"/>
        <v>0.3431566393622697</v>
      </c>
      <c r="K60" s="16">
        <f t="shared" si="2"/>
        <v>0.35156764899726956</v>
      </c>
      <c r="L60" s="41">
        <v>-804</v>
      </c>
      <c r="M60" s="37">
        <f t="shared" si="4"/>
        <v>31795</v>
      </c>
      <c r="N60" s="24">
        <f t="shared" si="5"/>
        <v>32575</v>
      </c>
      <c r="O60" s="33">
        <f t="shared" si="6"/>
        <v>2353</v>
      </c>
      <c r="P60" s="12">
        <f t="shared" si="3"/>
        <v>66723</v>
      </c>
    </row>
    <row r="61" spans="2:16">
      <c r="O61" s="34"/>
    </row>
    <row r="62" spans="2:16">
      <c r="B62" s="22" t="s">
        <v>42</v>
      </c>
      <c r="C62" s="22"/>
      <c r="D62" s="22"/>
      <c r="E62" s="22"/>
      <c r="F62" s="22"/>
    </row>
    <row r="63" spans="2:16">
      <c r="B63" s="22"/>
      <c r="C63" s="22"/>
      <c r="D63" s="22"/>
      <c r="E63" s="22"/>
      <c r="F63" s="22"/>
    </row>
    <row r="64" spans="2:16">
      <c r="B64" s="22"/>
      <c r="C64" s="22"/>
      <c r="D64" s="22"/>
      <c r="E64" s="22"/>
      <c r="F64" s="22"/>
    </row>
    <row r="65" spans="2:6">
      <c r="B65" s="22"/>
      <c r="C65" s="22"/>
      <c r="D65" s="22"/>
      <c r="E65" s="22"/>
      <c r="F65" s="22"/>
    </row>
  </sheetData>
  <mergeCells count="4">
    <mergeCell ref="F2:L2"/>
    <mergeCell ref="B2:E2"/>
    <mergeCell ref="B62:F65"/>
    <mergeCell ref="M2:P2"/>
  </mergeCells>
  <phoneticPr fontId="3" type="noConversion"/>
  <conditionalFormatting sqref="J4:J60">
    <cfRule type="cellIs" dxfId="1" priority="0" stopIfTrue="1" operator="greaterThanOrEqual">
      <formula>0.5</formula>
    </cfRule>
  </conditionalFormatting>
  <conditionalFormatting sqref="E4:E60 L4:L60">
    <cfRule type="cellIs" dxfId="0" priority="0" stopIfTrue="1" operator="greaterThan">
      <formula>0</formula>
    </cfRule>
  </conditionalFormatting>
  <pageMargins left="0.75" right="0.75" top="1" bottom="1" header="0.5" footer="0.5"/>
  <pageSetup scale="41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Bullock Simulation 10 Sept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2016-09-10T14:41:47Z</dcterms:created>
  <dcterms:modified xsi:type="dcterms:W3CDTF">2016-09-10T17:28:13Z</dcterms:modified>
</cp:coreProperties>
</file>