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60" yWindow="1460" windowWidth="32920" windowHeight="18720" tabRatio="500"/>
  </bookViews>
  <sheets>
    <sheet name="Bullock Simulation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" i="1"/>
  <c r="R5"/>
  <c r="I6"/>
  <c r="R6"/>
  <c r="I7"/>
  <c r="R7"/>
  <c r="I8"/>
  <c r="R8"/>
  <c r="I9"/>
  <c r="R9"/>
  <c r="I10"/>
  <c r="R10"/>
  <c r="I11"/>
  <c r="R11"/>
  <c r="I12"/>
  <c r="R12"/>
  <c r="I13"/>
  <c r="R13"/>
  <c r="I14"/>
  <c r="R14"/>
  <c r="I15"/>
  <c r="R15"/>
  <c r="I16"/>
  <c r="R16"/>
  <c r="I17"/>
  <c r="R17"/>
  <c r="I18"/>
  <c r="R18"/>
  <c r="I19"/>
  <c r="R19"/>
  <c r="I20"/>
  <c r="R20"/>
  <c r="I21"/>
  <c r="R21"/>
  <c r="I22"/>
  <c r="R22"/>
  <c r="I23"/>
  <c r="R23"/>
  <c r="I24"/>
  <c r="R24"/>
  <c r="I25"/>
  <c r="R25"/>
  <c r="I26"/>
  <c r="R26"/>
  <c r="I27"/>
  <c r="R27"/>
  <c r="I28"/>
  <c r="R28"/>
  <c r="I29"/>
  <c r="R29"/>
  <c r="I30"/>
  <c r="R30"/>
  <c r="I31"/>
  <c r="R31"/>
  <c r="I32"/>
  <c r="R32"/>
  <c r="I33"/>
  <c r="R33"/>
  <c r="I34"/>
  <c r="R34"/>
  <c r="I35"/>
  <c r="R35"/>
  <c r="I36"/>
  <c r="R36"/>
  <c r="I37"/>
  <c r="R37"/>
  <c r="I38"/>
  <c r="R38"/>
  <c r="I39"/>
  <c r="R39"/>
  <c r="I40"/>
  <c r="R40"/>
  <c r="I41"/>
  <c r="R41"/>
  <c r="I42"/>
  <c r="R42"/>
  <c r="I43"/>
  <c r="R43"/>
  <c r="I44"/>
  <c r="R44"/>
  <c r="I45"/>
  <c r="R45"/>
  <c r="I46"/>
  <c r="R46"/>
  <c r="I47"/>
  <c r="R47"/>
  <c r="I48"/>
  <c r="R48"/>
  <c r="I49"/>
  <c r="R49"/>
  <c r="I50"/>
  <c r="R50"/>
  <c r="I51"/>
  <c r="R51"/>
  <c r="I52"/>
  <c r="R52"/>
  <c r="I53"/>
  <c r="R53"/>
  <c r="I54"/>
  <c r="R54"/>
  <c r="I55"/>
  <c r="R55"/>
  <c r="I56"/>
  <c r="R56"/>
  <c r="I57"/>
  <c r="R57"/>
  <c r="I58"/>
  <c r="R58"/>
  <c r="I59"/>
  <c r="R59"/>
  <c r="I60"/>
  <c r="R60"/>
  <c r="R61"/>
  <c r="H5"/>
  <c r="Q5"/>
  <c r="H6"/>
  <c r="Q6"/>
  <c r="H7"/>
  <c r="Q7"/>
  <c r="H8"/>
  <c r="Q8"/>
  <c r="H9"/>
  <c r="Q9"/>
  <c r="H10"/>
  <c r="Q10"/>
  <c r="H11"/>
  <c r="Q11"/>
  <c r="H12"/>
  <c r="Q12"/>
  <c r="H13"/>
  <c r="Q13"/>
  <c r="H14"/>
  <c r="Q14"/>
  <c r="H15"/>
  <c r="Q15"/>
  <c r="H16"/>
  <c r="Q16"/>
  <c r="H17"/>
  <c r="Q17"/>
  <c r="H18"/>
  <c r="Q18"/>
  <c r="H19"/>
  <c r="Q19"/>
  <c r="H20"/>
  <c r="Q20"/>
  <c r="H21"/>
  <c r="Q21"/>
  <c r="H22"/>
  <c r="Q22"/>
  <c r="H23"/>
  <c r="Q23"/>
  <c r="H24"/>
  <c r="Q24"/>
  <c r="H25"/>
  <c r="Q25"/>
  <c r="H26"/>
  <c r="Q26"/>
  <c r="H27"/>
  <c r="Q27"/>
  <c r="H28"/>
  <c r="Q28"/>
  <c r="H29"/>
  <c r="Q29"/>
  <c r="H30"/>
  <c r="Q30"/>
  <c r="H31"/>
  <c r="Q31"/>
  <c r="H32"/>
  <c r="Q32"/>
  <c r="H33"/>
  <c r="Q33"/>
  <c r="H34"/>
  <c r="Q34"/>
  <c r="H35"/>
  <c r="Q35"/>
  <c r="H36"/>
  <c r="Q36"/>
  <c r="H37"/>
  <c r="Q37"/>
  <c r="H38"/>
  <c r="Q38"/>
  <c r="H39"/>
  <c r="Q39"/>
  <c r="H40"/>
  <c r="Q40"/>
  <c r="H41"/>
  <c r="Q41"/>
  <c r="H42"/>
  <c r="Q42"/>
  <c r="H43"/>
  <c r="Q43"/>
  <c r="H44"/>
  <c r="Q44"/>
  <c r="H45"/>
  <c r="Q45"/>
  <c r="H46"/>
  <c r="Q46"/>
  <c r="H47"/>
  <c r="Q47"/>
  <c r="H48"/>
  <c r="Q48"/>
  <c r="H49"/>
  <c r="Q49"/>
  <c r="H50"/>
  <c r="Q50"/>
  <c r="H51"/>
  <c r="Q51"/>
  <c r="H52"/>
  <c r="Q52"/>
  <c r="H53"/>
  <c r="Q53"/>
  <c r="H54"/>
  <c r="Q54"/>
  <c r="H55"/>
  <c r="Q55"/>
  <c r="H56"/>
  <c r="Q56"/>
  <c r="H57"/>
  <c r="Q57"/>
  <c r="H58"/>
  <c r="Q58"/>
  <c r="H59"/>
  <c r="Q59"/>
  <c r="H60"/>
  <c r="Q60"/>
  <c r="Q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S4"/>
  <c r="L4"/>
  <c r="I4"/>
  <c r="H4"/>
</calcChain>
</file>

<file path=xl/sharedStrings.xml><?xml version="1.0" encoding="utf-8"?>
<sst xmlns="http://schemas.openxmlformats.org/spreadsheetml/2006/main" count="77" uniqueCount="75">
  <si>
    <t>Toole</t>
  </si>
  <si>
    <t>Treasure</t>
  </si>
  <si>
    <t>Valley</t>
  </si>
  <si>
    <t>Wheatland</t>
  </si>
  <si>
    <t>Wibaux</t>
  </si>
  <si>
    <t>Yellowstone</t>
  </si>
  <si>
    <t>Montana Governor 2012 General Election</t>
    <phoneticPr fontId="4" type="noConversion"/>
  </si>
  <si>
    <t>Montana Governor 2016 General Election</t>
    <phoneticPr fontId="4" type="noConversion"/>
  </si>
  <si>
    <t>County</t>
    <phoneticPr fontId="4" type="noConversion"/>
  </si>
  <si>
    <t>2012 Reg Voters</t>
    <phoneticPr fontId="4" type="noConversion"/>
  </si>
  <si>
    <t>Bullock Democrat</t>
    <phoneticPr fontId="4" type="noConversion"/>
  </si>
  <si>
    <t>Vandevender Libertarian</t>
    <phoneticPr fontId="4" type="noConversion"/>
  </si>
  <si>
    <t>Hill Republican</t>
    <phoneticPr fontId="4" type="noConversion"/>
  </si>
  <si>
    <t>Total Votes Cast</t>
    <phoneticPr fontId="4" type="noConversion"/>
  </si>
  <si>
    <t>Bullock fraction reg</t>
    <phoneticPr fontId="4" type="noConversion"/>
  </si>
  <si>
    <t>Hill Fraction reg</t>
    <phoneticPr fontId="4" type="noConversion"/>
  </si>
  <si>
    <t>Bullock Minus Hill</t>
  </si>
  <si>
    <t>9 Aug 2016 Reg Voters</t>
    <phoneticPr fontId="4" type="noConversion"/>
  </si>
  <si>
    <t>Reg Change from 2012</t>
    <phoneticPr fontId="4" type="noConversion"/>
  </si>
  <si>
    <t>Ted Dunlap Libertarian</t>
    <phoneticPr fontId="4" type="noConversion"/>
  </si>
  <si>
    <t xml:space="preserve"> Gianforte Republican</t>
    <phoneticPr fontId="4" type="noConversion"/>
  </si>
  <si>
    <t>Bullock est 2016 votes</t>
    <phoneticPr fontId="4" type="noConversion"/>
  </si>
  <si>
    <t>Gianforte est 2016 Votes</t>
    <phoneticPr fontId="4" type="noConversion"/>
  </si>
  <si>
    <t>Bullock Minus Gianforte</t>
    <phoneticPr fontId="4" type="noConversion"/>
  </si>
  <si>
    <t>Total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</si>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</sst>
</file>

<file path=xl/styles.xml><?xml version="1.0" encoding="utf-8"?>
<styleSheet xmlns="http://schemas.openxmlformats.org/spreadsheetml/2006/main">
  <numFmts count="3">
    <numFmt numFmtId="165" formatCode="#,##0.0"/>
    <numFmt numFmtId="166" formatCode="0.0"/>
    <numFmt numFmtId="167" formatCode="0.000"/>
  </numFmts>
  <fonts count="8">
    <font>
      <sz val="12"/>
      <name val="Calibri"/>
    </font>
    <font>
      <b/>
      <sz val="12"/>
      <name val="Calibri"/>
    </font>
    <font>
      <sz val="12"/>
      <name val="Calibri"/>
    </font>
    <font>
      <b/>
      <sz val="18"/>
      <name val="Calibri"/>
    </font>
    <font>
      <sz val="8"/>
      <name val="Calibri"/>
    </font>
    <font>
      <b/>
      <sz val="12"/>
      <color indexed="9"/>
      <name val="Calibri"/>
    </font>
    <font>
      <b/>
      <sz val="12"/>
      <color indexed="8"/>
      <name val="Calibri"/>
    </font>
    <font>
      <sz val="12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7" fontId="6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right" vertical="top"/>
    </xf>
    <xf numFmtId="3" fontId="6" fillId="2" borderId="1" xfId="0" applyNumberFormat="1" applyFont="1" applyFill="1" applyBorder="1" applyAlignment="1">
      <alignment horizontal="right" vertical="top"/>
    </xf>
    <xf numFmtId="167" fontId="6" fillId="2" borderId="1" xfId="0" applyNumberFormat="1" applyFont="1" applyFill="1" applyBorder="1" applyAlignment="1">
      <alignment horizontal="right" vertical="top"/>
    </xf>
    <xf numFmtId="3" fontId="6" fillId="2" borderId="2" xfId="0" applyNumberFormat="1" applyFont="1" applyFill="1" applyBorder="1" applyAlignment="1">
      <alignment horizontal="right" vertical="top"/>
    </xf>
    <xf numFmtId="3" fontId="1" fillId="2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7" fillId="0" borderId="1" xfId="0" applyFont="1" applyBorder="1" applyAlignment="1">
      <alignment horizontal="left" vertical="top"/>
    </xf>
    <xf numFmtId="3" fontId="0" fillId="0" borderId="1" xfId="0" applyNumberFormat="1" applyFill="1" applyBorder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167" fontId="7" fillId="0" borderId="1" xfId="0" applyNumberFormat="1" applyFont="1" applyFill="1" applyBorder="1" applyAlignment="1">
      <alignment horizontal="right" vertical="top"/>
    </xf>
    <xf numFmtId="3" fontId="7" fillId="0" borderId="2" xfId="0" applyNumberFormat="1" applyFont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strike val="0"/>
        <condense val="0"/>
        <extend val="0"/>
        <color indexed="12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2:S62"/>
  <sheetViews>
    <sheetView showGridLines="0" tabSelected="1" zoomScale="150" workbookViewId="0">
      <pane ySplit="3" topLeftCell="A14" activePane="bottomLeft" state="frozen"/>
      <selection pane="bottomLeft" activeCell="N44" sqref="N44"/>
    </sheetView>
  </sheetViews>
  <sheetFormatPr baseColWidth="10" defaultRowHeight="15"/>
  <cols>
    <col min="1" max="1" width="3.83203125" customWidth="1"/>
    <col min="2" max="2" width="12.33203125" customWidth="1"/>
    <col min="5" max="5" width="12.6640625" customWidth="1"/>
  </cols>
  <sheetData>
    <row r="2" spans="2:19" ht="23">
      <c r="B2" s="1" t="s">
        <v>6</v>
      </c>
      <c r="C2" s="2"/>
      <c r="D2" s="2"/>
      <c r="E2" s="2"/>
      <c r="F2" s="2"/>
      <c r="G2" s="2"/>
      <c r="H2" s="2"/>
      <c r="I2" s="2"/>
      <c r="J2" s="3"/>
      <c r="K2" s="4" t="s">
        <v>7</v>
      </c>
      <c r="L2" s="4"/>
      <c r="M2" s="4"/>
      <c r="N2" s="4"/>
      <c r="O2" s="4"/>
      <c r="P2" s="4"/>
      <c r="Q2" s="4"/>
      <c r="R2" s="4"/>
      <c r="S2" s="5"/>
    </row>
    <row r="3" spans="2:19" s="14" customFormat="1" ht="45">
      <c r="B3" s="6" t="s">
        <v>8</v>
      </c>
      <c r="C3" s="6" t="s">
        <v>9</v>
      </c>
      <c r="D3" s="7" t="s">
        <v>10</v>
      </c>
      <c r="E3" s="8" t="s">
        <v>11</v>
      </c>
      <c r="F3" s="9" t="s">
        <v>12</v>
      </c>
      <c r="G3" s="10" t="s">
        <v>13</v>
      </c>
      <c r="H3" s="11" t="s">
        <v>14</v>
      </c>
      <c r="I3" s="11" t="s">
        <v>15</v>
      </c>
      <c r="J3" s="12" t="s">
        <v>16</v>
      </c>
      <c r="K3" s="6" t="s">
        <v>17</v>
      </c>
      <c r="L3" s="6" t="s">
        <v>18</v>
      </c>
      <c r="M3" s="7" t="s">
        <v>10</v>
      </c>
      <c r="N3" s="8" t="s">
        <v>19</v>
      </c>
      <c r="O3" s="9" t="s">
        <v>20</v>
      </c>
      <c r="P3" s="13" t="s">
        <v>13</v>
      </c>
      <c r="Q3" s="13" t="s">
        <v>21</v>
      </c>
      <c r="R3" s="13" t="s">
        <v>22</v>
      </c>
      <c r="S3" s="13" t="s">
        <v>23</v>
      </c>
    </row>
    <row r="4" spans="2:19" s="22" customFormat="1">
      <c r="B4" s="15" t="s">
        <v>24</v>
      </c>
      <c r="C4" s="16">
        <v>681608</v>
      </c>
      <c r="D4" s="16">
        <v>236450</v>
      </c>
      <c r="E4" s="16">
        <v>18160</v>
      </c>
      <c r="F4" s="16">
        <v>228879</v>
      </c>
      <c r="G4" s="16">
        <v>483489</v>
      </c>
      <c r="H4" s="17">
        <f>D4/C4</f>
        <v>0.34690027112357835</v>
      </c>
      <c r="I4" s="17">
        <f>F4/C4</f>
        <v>0.33579271370054342</v>
      </c>
      <c r="J4" s="18">
        <v>7571</v>
      </c>
      <c r="K4" s="19">
        <v>657609</v>
      </c>
      <c r="L4" s="19">
        <f>K4-C4</f>
        <v>-23999</v>
      </c>
      <c r="M4" s="20"/>
      <c r="N4" s="20"/>
      <c r="O4" s="20"/>
      <c r="P4" s="20"/>
      <c r="Q4" s="21">
        <v>226927</v>
      </c>
      <c r="R4" s="21">
        <v>222094</v>
      </c>
      <c r="S4" s="21">
        <f>Q4-R4</f>
        <v>4833</v>
      </c>
    </row>
    <row r="5" spans="2:19">
      <c r="B5" s="23" t="s">
        <v>25</v>
      </c>
      <c r="C5" s="24">
        <v>6699</v>
      </c>
      <c r="D5" s="25">
        <v>1689</v>
      </c>
      <c r="E5" s="25">
        <v>190</v>
      </c>
      <c r="F5" s="25">
        <v>2945</v>
      </c>
      <c r="G5" s="25">
        <v>4824</v>
      </c>
      <c r="H5" s="26">
        <f t="shared" ref="H5:H60" si="0">D5/C5</f>
        <v>0.25212718316166594</v>
      </c>
      <c r="I5" s="26">
        <f t="shared" ref="I5:I60" si="1">F5/C5</f>
        <v>0.43961785341095688</v>
      </c>
      <c r="J5" s="27">
        <v>-1256</v>
      </c>
      <c r="K5" s="28">
        <v>6413</v>
      </c>
      <c r="L5" s="29">
        <f t="shared" ref="L5:L60" si="2">K5-C5</f>
        <v>-286</v>
      </c>
      <c r="M5" s="30"/>
      <c r="N5" s="30"/>
      <c r="O5" s="30"/>
      <c r="P5" s="30"/>
      <c r="Q5" s="31">
        <f>INT(K5*H5)</f>
        <v>1616</v>
      </c>
      <c r="R5" s="31">
        <f>INT(K5*I5)</f>
        <v>2819</v>
      </c>
      <c r="S5" s="30"/>
    </row>
    <row r="6" spans="2:19">
      <c r="B6" s="23" t="s">
        <v>26</v>
      </c>
      <c r="C6" s="24">
        <v>8416</v>
      </c>
      <c r="D6" s="25">
        <v>3051</v>
      </c>
      <c r="E6" s="25">
        <v>123</v>
      </c>
      <c r="F6" s="25">
        <v>1445</v>
      </c>
      <c r="G6" s="25">
        <v>4619</v>
      </c>
      <c r="H6" s="26">
        <f t="shared" si="0"/>
        <v>0.36252376425855515</v>
      </c>
      <c r="I6" s="26">
        <f t="shared" si="1"/>
        <v>0.1716967680608365</v>
      </c>
      <c r="J6" s="27">
        <v>1606</v>
      </c>
      <c r="K6" s="28">
        <v>7669</v>
      </c>
      <c r="L6" s="29">
        <f t="shared" si="2"/>
        <v>-747</v>
      </c>
      <c r="M6" s="30"/>
      <c r="N6" s="30"/>
      <c r="O6" s="30"/>
      <c r="P6" s="30"/>
      <c r="Q6" s="31">
        <f t="shared" ref="Q6:Q60" si="3">INT(K6*H6)</f>
        <v>2780</v>
      </c>
      <c r="R6" s="31">
        <f t="shared" ref="R6:R60" si="4">INT(K6*I6)</f>
        <v>1316</v>
      </c>
      <c r="S6" s="30"/>
    </row>
    <row r="7" spans="2:19">
      <c r="B7" s="23" t="s">
        <v>27</v>
      </c>
      <c r="C7" s="24">
        <v>4059</v>
      </c>
      <c r="D7" s="25">
        <v>1788</v>
      </c>
      <c r="E7" s="25">
        <v>80</v>
      </c>
      <c r="F7" s="25">
        <v>989</v>
      </c>
      <c r="G7" s="25">
        <v>2857</v>
      </c>
      <c r="H7" s="26">
        <f t="shared" si="0"/>
        <v>0.44050258684405025</v>
      </c>
      <c r="I7" s="26">
        <f t="shared" si="1"/>
        <v>0.24365607292436561</v>
      </c>
      <c r="J7" s="27">
        <v>799</v>
      </c>
      <c r="K7" s="28">
        <v>3740</v>
      </c>
      <c r="L7" s="29">
        <f t="shared" si="2"/>
        <v>-319</v>
      </c>
      <c r="M7" s="30"/>
      <c r="N7" s="30"/>
      <c r="O7" s="30"/>
      <c r="P7" s="30"/>
      <c r="Q7" s="31">
        <f t="shared" si="3"/>
        <v>1647</v>
      </c>
      <c r="R7" s="31">
        <f t="shared" si="4"/>
        <v>911</v>
      </c>
      <c r="S7" s="30"/>
    </row>
    <row r="8" spans="2:19">
      <c r="B8" s="23" t="s">
        <v>28</v>
      </c>
      <c r="C8" s="24">
        <v>3977</v>
      </c>
      <c r="D8" s="25">
        <v>1104</v>
      </c>
      <c r="E8" s="25">
        <v>110</v>
      </c>
      <c r="F8" s="25">
        <v>1800</v>
      </c>
      <c r="G8" s="25">
        <v>3014</v>
      </c>
      <c r="H8" s="26">
        <f t="shared" si="0"/>
        <v>0.2775961780236359</v>
      </c>
      <c r="I8" s="26">
        <f t="shared" si="1"/>
        <v>0.4526024641689716</v>
      </c>
      <c r="J8" s="27">
        <v>-696</v>
      </c>
      <c r="K8" s="28">
        <v>3988</v>
      </c>
      <c r="L8" s="29">
        <f t="shared" si="2"/>
        <v>11</v>
      </c>
      <c r="M8" s="30"/>
      <c r="N8" s="30"/>
      <c r="O8" s="30"/>
      <c r="P8" s="30"/>
      <c r="Q8" s="31">
        <f t="shared" si="3"/>
        <v>1107</v>
      </c>
      <c r="R8" s="31">
        <f t="shared" si="4"/>
        <v>1804</v>
      </c>
      <c r="S8" s="30"/>
    </row>
    <row r="9" spans="2:19">
      <c r="B9" s="23" t="s">
        <v>29</v>
      </c>
      <c r="C9" s="24">
        <v>7176</v>
      </c>
      <c r="D9" s="25">
        <v>2576</v>
      </c>
      <c r="E9" s="25">
        <v>212</v>
      </c>
      <c r="F9" s="25">
        <v>3046</v>
      </c>
      <c r="G9" s="25">
        <v>5834</v>
      </c>
      <c r="H9" s="26">
        <f t="shared" si="0"/>
        <v>0.35897435897435898</v>
      </c>
      <c r="I9" s="26">
        <f t="shared" si="1"/>
        <v>0.42447045707915271</v>
      </c>
      <c r="J9" s="27">
        <v>-470</v>
      </c>
      <c r="K9" s="28">
        <v>7296</v>
      </c>
      <c r="L9" s="29">
        <f t="shared" si="2"/>
        <v>120</v>
      </c>
      <c r="M9" s="30"/>
      <c r="N9" s="30"/>
      <c r="O9" s="30"/>
      <c r="P9" s="30"/>
      <c r="Q9" s="31">
        <f t="shared" si="3"/>
        <v>2619</v>
      </c>
      <c r="R9" s="31">
        <f t="shared" si="4"/>
        <v>3096</v>
      </c>
      <c r="S9" s="30"/>
    </row>
    <row r="10" spans="2:19">
      <c r="B10" s="23" t="s">
        <v>30</v>
      </c>
      <c r="C10" s="24">
        <v>996</v>
      </c>
      <c r="D10" s="25">
        <v>103</v>
      </c>
      <c r="E10" s="25">
        <v>32</v>
      </c>
      <c r="F10" s="25">
        <v>646</v>
      </c>
      <c r="G10" s="25">
        <v>781</v>
      </c>
      <c r="H10" s="26">
        <f t="shared" si="0"/>
        <v>0.10341365461847389</v>
      </c>
      <c r="I10" s="26">
        <f t="shared" si="1"/>
        <v>0.64859437751004012</v>
      </c>
      <c r="J10" s="27">
        <v>-543</v>
      </c>
      <c r="K10" s="28">
        <v>929</v>
      </c>
      <c r="L10" s="29">
        <f t="shared" si="2"/>
        <v>-67</v>
      </c>
      <c r="M10" s="30"/>
      <c r="N10" s="30"/>
      <c r="O10" s="30"/>
      <c r="P10" s="30"/>
      <c r="Q10" s="31">
        <f t="shared" si="3"/>
        <v>96</v>
      </c>
      <c r="R10" s="31">
        <f t="shared" si="4"/>
        <v>602</v>
      </c>
      <c r="S10" s="30"/>
    </row>
    <row r="11" spans="2:19">
      <c r="B11" s="23" t="s">
        <v>31</v>
      </c>
      <c r="C11" s="24">
        <v>53398</v>
      </c>
      <c r="D11" s="25">
        <v>19138</v>
      </c>
      <c r="E11" s="25">
        <v>1262</v>
      </c>
      <c r="F11" s="25">
        <v>14164</v>
      </c>
      <c r="G11" s="25">
        <v>34564</v>
      </c>
      <c r="H11" s="26">
        <f t="shared" si="0"/>
        <v>0.358402936439567</v>
      </c>
      <c r="I11" s="26">
        <f t="shared" si="1"/>
        <v>0.26525338027641487</v>
      </c>
      <c r="J11" s="27">
        <v>4974</v>
      </c>
      <c r="K11" s="28">
        <v>51022</v>
      </c>
      <c r="L11" s="29">
        <f t="shared" si="2"/>
        <v>-2376</v>
      </c>
      <c r="M11" s="30"/>
      <c r="N11" s="30"/>
      <c r="O11" s="30"/>
      <c r="P11" s="30"/>
      <c r="Q11" s="31">
        <f t="shared" si="3"/>
        <v>18286</v>
      </c>
      <c r="R11" s="31">
        <f t="shared" si="4"/>
        <v>13533</v>
      </c>
      <c r="S11" s="30"/>
    </row>
    <row r="12" spans="2:19">
      <c r="B12" s="23" t="s">
        <v>32</v>
      </c>
      <c r="C12" s="24">
        <v>3856</v>
      </c>
      <c r="D12" s="25">
        <v>1266</v>
      </c>
      <c r="E12" s="25">
        <v>94</v>
      </c>
      <c r="F12" s="25">
        <v>1470</v>
      </c>
      <c r="G12" s="25">
        <v>2830</v>
      </c>
      <c r="H12" s="26">
        <f t="shared" si="0"/>
        <v>0.3283195020746888</v>
      </c>
      <c r="I12" s="26">
        <f t="shared" si="1"/>
        <v>0.38122406639004147</v>
      </c>
      <c r="J12" s="27">
        <v>-204</v>
      </c>
      <c r="K12" s="28">
        <v>3343</v>
      </c>
      <c r="L12" s="29">
        <f t="shared" si="2"/>
        <v>-513</v>
      </c>
      <c r="M12" s="30"/>
      <c r="N12" s="30"/>
      <c r="O12" s="30"/>
      <c r="P12" s="30"/>
      <c r="Q12" s="31">
        <f t="shared" si="3"/>
        <v>1097</v>
      </c>
      <c r="R12" s="31">
        <f t="shared" si="4"/>
        <v>1274</v>
      </c>
      <c r="S12" s="30"/>
    </row>
    <row r="13" spans="2:19">
      <c r="B13" s="23" t="s">
        <v>33</v>
      </c>
      <c r="C13" s="24">
        <v>7297</v>
      </c>
      <c r="D13" s="25">
        <v>2246</v>
      </c>
      <c r="E13" s="25">
        <v>211</v>
      </c>
      <c r="F13" s="25">
        <v>2926</v>
      </c>
      <c r="G13" s="25">
        <v>5383</v>
      </c>
      <c r="H13" s="26">
        <f t="shared" si="0"/>
        <v>0.30779772509250375</v>
      </c>
      <c r="I13" s="26">
        <f t="shared" si="1"/>
        <v>0.40098670686583526</v>
      </c>
      <c r="J13" s="27">
        <v>-680</v>
      </c>
      <c r="K13" s="28">
        <v>6842</v>
      </c>
      <c r="L13" s="29">
        <f t="shared" si="2"/>
        <v>-455</v>
      </c>
      <c r="M13" s="30"/>
      <c r="N13" s="30"/>
      <c r="O13" s="30"/>
      <c r="P13" s="30"/>
      <c r="Q13" s="31">
        <f t="shared" si="3"/>
        <v>2105</v>
      </c>
      <c r="R13" s="31">
        <f t="shared" si="4"/>
        <v>2743</v>
      </c>
      <c r="S13" s="30"/>
    </row>
    <row r="14" spans="2:19">
      <c r="B14" s="23" t="s">
        <v>34</v>
      </c>
      <c r="C14" s="24">
        <v>1308</v>
      </c>
      <c r="D14" s="25">
        <v>310</v>
      </c>
      <c r="E14" s="25">
        <v>40</v>
      </c>
      <c r="F14" s="25">
        <v>638</v>
      </c>
      <c r="G14" s="25">
        <v>988</v>
      </c>
      <c r="H14" s="26">
        <f t="shared" si="0"/>
        <v>0.23700305810397554</v>
      </c>
      <c r="I14" s="26">
        <f t="shared" si="1"/>
        <v>0.48776758409785931</v>
      </c>
      <c r="J14" s="27">
        <v>-328</v>
      </c>
      <c r="K14" s="28">
        <v>1143</v>
      </c>
      <c r="L14" s="29">
        <f t="shared" si="2"/>
        <v>-165</v>
      </c>
      <c r="M14" s="30"/>
      <c r="N14" s="30"/>
      <c r="O14" s="30"/>
      <c r="P14" s="30"/>
      <c r="Q14" s="31">
        <f t="shared" si="3"/>
        <v>270</v>
      </c>
      <c r="R14" s="31">
        <f t="shared" si="4"/>
        <v>557</v>
      </c>
      <c r="S14" s="30"/>
    </row>
    <row r="15" spans="2:19">
      <c r="B15" s="23" t="s">
        <v>35</v>
      </c>
      <c r="C15" s="24">
        <v>5944</v>
      </c>
      <c r="D15" s="25">
        <v>1537</v>
      </c>
      <c r="E15" s="25">
        <v>162</v>
      </c>
      <c r="F15" s="25">
        <v>2712</v>
      </c>
      <c r="G15" s="25">
        <v>4411</v>
      </c>
      <c r="H15" s="26">
        <f t="shared" si="0"/>
        <v>0.2585800807537012</v>
      </c>
      <c r="I15" s="26">
        <f t="shared" si="1"/>
        <v>0.45625841184387617</v>
      </c>
      <c r="J15" s="27">
        <v>-1175</v>
      </c>
      <c r="K15" s="28">
        <v>5582</v>
      </c>
      <c r="L15" s="29">
        <f t="shared" si="2"/>
        <v>-362</v>
      </c>
      <c r="M15" s="30"/>
      <c r="N15" s="30"/>
      <c r="O15" s="30"/>
      <c r="P15" s="30"/>
      <c r="Q15" s="31">
        <f t="shared" si="3"/>
        <v>1443</v>
      </c>
      <c r="R15" s="31">
        <f t="shared" si="4"/>
        <v>2546</v>
      </c>
      <c r="S15" s="30"/>
    </row>
    <row r="16" spans="2:19">
      <c r="B16" s="23" t="s">
        <v>36</v>
      </c>
      <c r="C16" s="24">
        <v>5777</v>
      </c>
      <c r="D16" s="25">
        <v>3188</v>
      </c>
      <c r="E16" s="25">
        <v>171</v>
      </c>
      <c r="F16" s="25">
        <v>1119</v>
      </c>
      <c r="G16" s="25">
        <v>4478</v>
      </c>
      <c r="H16" s="26">
        <f t="shared" si="0"/>
        <v>0.55184351739657267</v>
      </c>
      <c r="I16" s="26">
        <f t="shared" si="1"/>
        <v>0.19369915180889735</v>
      </c>
      <c r="J16" s="27">
        <v>2069</v>
      </c>
      <c r="K16" s="28">
        <v>5154</v>
      </c>
      <c r="L16" s="29">
        <f t="shared" si="2"/>
        <v>-623</v>
      </c>
      <c r="M16" s="30"/>
      <c r="N16" s="30"/>
      <c r="O16" s="30"/>
      <c r="P16" s="30"/>
      <c r="Q16" s="31">
        <f t="shared" si="3"/>
        <v>2844</v>
      </c>
      <c r="R16" s="31">
        <f t="shared" si="4"/>
        <v>998</v>
      </c>
      <c r="S16" s="30"/>
    </row>
    <row r="17" spans="2:19">
      <c r="B17" s="23" t="s">
        <v>37</v>
      </c>
      <c r="C17" s="24">
        <v>1864</v>
      </c>
      <c r="D17" s="25">
        <v>325</v>
      </c>
      <c r="E17" s="25">
        <v>46</v>
      </c>
      <c r="F17" s="25">
        <v>1010</v>
      </c>
      <c r="G17" s="25">
        <v>1381</v>
      </c>
      <c r="H17" s="26">
        <f t="shared" si="0"/>
        <v>0.17435622317596566</v>
      </c>
      <c r="I17" s="26">
        <f t="shared" si="1"/>
        <v>0.54184549356223177</v>
      </c>
      <c r="J17" s="27">
        <v>-685</v>
      </c>
      <c r="K17" s="28">
        <v>1899</v>
      </c>
      <c r="L17" s="29">
        <f t="shared" si="2"/>
        <v>35</v>
      </c>
      <c r="M17" s="30"/>
      <c r="N17" s="30"/>
      <c r="O17" s="30"/>
      <c r="P17" s="30"/>
      <c r="Q17" s="31">
        <f t="shared" si="3"/>
        <v>331</v>
      </c>
      <c r="R17" s="31">
        <f t="shared" si="4"/>
        <v>1028</v>
      </c>
      <c r="S17" s="30"/>
    </row>
    <row r="18" spans="2:19">
      <c r="B18" s="23" t="s">
        <v>38</v>
      </c>
      <c r="C18" s="24">
        <v>7855</v>
      </c>
      <c r="D18" s="25">
        <v>2084</v>
      </c>
      <c r="E18" s="25">
        <v>232</v>
      </c>
      <c r="F18" s="25">
        <v>3726</v>
      </c>
      <c r="G18" s="25">
        <v>6042</v>
      </c>
      <c r="H18" s="26">
        <f t="shared" si="0"/>
        <v>0.26530872056015276</v>
      </c>
      <c r="I18" s="26">
        <f t="shared" si="1"/>
        <v>0.47434754933163592</v>
      </c>
      <c r="J18" s="27">
        <v>-1642</v>
      </c>
      <c r="K18" s="28">
        <v>7442</v>
      </c>
      <c r="L18" s="29">
        <f t="shared" si="2"/>
        <v>-413</v>
      </c>
      <c r="M18" s="30"/>
      <c r="N18" s="30"/>
      <c r="O18" s="30"/>
      <c r="P18" s="30"/>
      <c r="Q18" s="31">
        <f t="shared" si="3"/>
        <v>1974</v>
      </c>
      <c r="R18" s="31">
        <f t="shared" si="4"/>
        <v>3530</v>
      </c>
      <c r="S18" s="30"/>
    </row>
    <row r="19" spans="2:19">
      <c r="B19" s="23" t="s">
        <v>39</v>
      </c>
      <c r="C19" s="24">
        <v>61130</v>
      </c>
      <c r="D19" s="25">
        <v>16348</v>
      </c>
      <c r="E19" s="25">
        <v>1748</v>
      </c>
      <c r="F19" s="25">
        <v>25286</v>
      </c>
      <c r="G19" s="25">
        <v>43382</v>
      </c>
      <c r="H19" s="26">
        <f t="shared" si="0"/>
        <v>0.2674300670701783</v>
      </c>
      <c r="I19" s="26">
        <f t="shared" si="1"/>
        <v>0.41364305578275806</v>
      </c>
      <c r="J19" s="27">
        <v>-8938</v>
      </c>
      <c r="K19" s="28">
        <v>63881</v>
      </c>
      <c r="L19" s="29">
        <f t="shared" si="2"/>
        <v>2751</v>
      </c>
      <c r="M19" s="30"/>
      <c r="N19" s="30"/>
      <c r="O19" s="30"/>
      <c r="P19" s="30"/>
      <c r="Q19" s="31">
        <f t="shared" si="3"/>
        <v>17083</v>
      </c>
      <c r="R19" s="31">
        <f t="shared" si="4"/>
        <v>26423</v>
      </c>
      <c r="S19" s="30"/>
    </row>
    <row r="20" spans="2:19">
      <c r="B20" s="23" t="s">
        <v>40</v>
      </c>
      <c r="C20" s="24">
        <v>69954</v>
      </c>
      <c r="D20" s="25">
        <v>24091</v>
      </c>
      <c r="E20" s="25">
        <v>1842</v>
      </c>
      <c r="F20" s="25">
        <v>21576</v>
      </c>
      <c r="G20" s="25">
        <v>47509</v>
      </c>
      <c r="H20" s="26">
        <f t="shared" si="0"/>
        <v>0.34438345198273151</v>
      </c>
      <c r="I20" s="26">
        <f t="shared" si="1"/>
        <v>0.30843125482459904</v>
      </c>
      <c r="J20" s="27">
        <v>2515</v>
      </c>
      <c r="K20" s="28">
        <v>70082</v>
      </c>
      <c r="L20" s="29">
        <f t="shared" si="2"/>
        <v>128</v>
      </c>
      <c r="M20" s="30"/>
      <c r="N20" s="30"/>
      <c r="O20" s="30"/>
      <c r="P20" s="30"/>
      <c r="Q20" s="31">
        <f t="shared" si="3"/>
        <v>24135</v>
      </c>
      <c r="R20" s="31">
        <f t="shared" si="4"/>
        <v>21615</v>
      </c>
      <c r="S20" s="30"/>
    </row>
    <row r="21" spans="2:19">
      <c r="B21" s="23" t="s">
        <v>41</v>
      </c>
      <c r="C21" s="24">
        <v>914</v>
      </c>
      <c r="D21" s="25">
        <v>107</v>
      </c>
      <c r="E21" s="25">
        <v>22</v>
      </c>
      <c r="F21" s="25">
        <v>573</v>
      </c>
      <c r="G21" s="25">
        <v>702</v>
      </c>
      <c r="H21" s="26">
        <f t="shared" si="0"/>
        <v>0.11706783369803063</v>
      </c>
      <c r="I21" s="26">
        <f t="shared" si="1"/>
        <v>0.62691466083150982</v>
      </c>
      <c r="J21" s="27">
        <v>-466</v>
      </c>
      <c r="K21" s="28">
        <v>896</v>
      </c>
      <c r="L21" s="29">
        <f t="shared" si="2"/>
        <v>-18</v>
      </c>
      <c r="M21" s="30"/>
      <c r="N21" s="30"/>
      <c r="O21" s="30"/>
      <c r="P21" s="30"/>
      <c r="Q21" s="31">
        <f t="shared" si="3"/>
        <v>104</v>
      </c>
      <c r="R21" s="31">
        <f t="shared" si="4"/>
        <v>561</v>
      </c>
      <c r="S21" s="30"/>
    </row>
    <row r="22" spans="2:19">
      <c r="B22" s="23" t="s">
        <v>42</v>
      </c>
      <c r="C22" s="24">
        <v>7616</v>
      </c>
      <c r="D22" s="25">
        <v>3071</v>
      </c>
      <c r="E22" s="25">
        <v>174</v>
      </c>
      <c r="F22" s="25">
        <v>1200</v>
      </c>
      <c r="G22" s="25">
        <v>4445</v>
      </c>
      <c r="H22" s="26">
        <f t="shared" si="0"/>
        <v>0.40323004201680673</v>
      </c>
      <c r="I22" s="26">
        <f t="shared" si="1"/>
        <v>0.15756302521008403</v>
      </c>
      <c r="J22" s="27">
        <v>1871</v>
      </c>
      <c r="K22" s="28">
        <v>7006</v>
      </c>
      <c r="L22" s="29">
        <f t="shared" si="2"/>
        <v>-610</v>
      </c>
      <c r="M22" s="30"/>
      <c r="N22" s="30"/>
      <c r="O22" s="30"/>
      <c r="P22" s="30"/>
      <c r="Q22" s="31">
        <f t="shared" si="3"/>
        <v>2825</v>
      </c>
      <c r="R22" s="31">
        <f t="shared" si="4"/>
        <v>1103</v>
      </c>
      <c r="S22" s="30"/>
    </row>
    <row r="23" spans="2:19">
      <c r="B23" s="23" t="s">
        <v>43</v>
      </c>
      <c r="C23" s="24">
        <v>607</v>
      </c>
      <c r="D23" s="25">
        <v>156</v>
      </c>
      <c r="E23" s="25">
        <v>18</v>
      </c>
      <c r="F23" s="25">
        <v>309</v>
      </c>
      <c r="G23" s="25">
        <v>483</v>
      </c>
      <c r="H23" s="26">
        <f t="shared" si="0"/>
        <v>0.25700164744645798</v>
      </c>
      <c r="I23" s="26">
        <f t="shared" si="1"/>
        <v>0.50906095551894559</v>
      </c>
      <c r="J23" s="27">
        <v>-153</v>
      </c>
      <c r="K23" s="28">
        <v>579</v>
      </c>
      <c r="L23" s="29">
        <f t="shared" si="2"/>
        <v>-28</v>
      </c>
      <c r="M23" s="30"/>
      <c r="N23" s="30"/>
      <c r="O23" s="30"/>
      <c r="P23" s="30"/>
      <c r="Q23" s="31">
        <f t="shared" si="3"/>
        <v>148</v>
      </c>
      <c r="R23" s="31">
        <f t="shared" si="4"/>
        <v>294</v>
      </c>
      <c r="S23" s="30"/>
    </row>
    <row r="24" spans="2:19">
      <c r="B24" s="23" t="s">
        <v>44</v>
      </c>
      <c r="C24" s="24">
        <v>2171</v>
      </c>
      <c r="D24" s="25">
        <v>628</v>
      </c>
      <c r="E24" s="25">
        <v>80</v>
      </c>
      <c r="F24" s="25">
        <v>988</v>
      </c>
      <c r="G24" s="25">
        <v>1696</v>
      </c>
      <c r="H24" s="26">
        <f t="shared" si="0"/>
        <v>0.28926761860893596</v>
      </c>
      <c r="I24" s="26">
        <f t="shared" si="1"/>
        <v>0.45508982035928142</v>
      </c>
      <c r="J24" s="27">
        <v>-360</v>
      </c>
      <c r="K24" s="28">
        <v>2230</v>
      </c>
      <c r="L24" s="29">
        <f t="shared" si="2"/>
        <v>59</v>
      </c>
      <c r="M24" s="30"/>
      <c r="N24" s="30"/>
      <c r="O24" s="30"/>
      <c r="P24" s="30"/>
      <c r="Q24" s="31">
        <f t="shared" si="3"/>
        <v>645</v>
      </c>
      <c r="R24" s="31">
        <f t="shared" si="4"/>
        <v>1014</v>
      </c>
      <c r="S24" s="30"/>
    </row>
    <row r="25" spans="2:19">
      <c r="B25" s="23" t="s">
        <v>45</v>
      </c>
      <c r="C25" s="24">
        <v>9807</v>
      </c>
      <c r="D25" s="25">
        <v>3969</v>
      </c>
      <c r="E25" s="25">
        <v>278</v>
      </c>
      <c r="F25" s="25">
        <v>2583</v>
      </c>
      <c r="G25" s="25">
        <v>6830</v>
      </c>
      <c r="H25" s="26">
        <f t="shared" si="0"/>
        <v>0.40471092077087795</v>
      </c>
      <c r="I25" s="26">
        <f t="shared" si="1"/>
        <v>0.2633832976445396</v>
      </c>
      <c r="J25" s="27">
        <v>1386</v>
      </c>
      <c r="K25" s="28">
        <v>9090</v>
      </c>
      <c r="L25" s="29">
        <f t="shared" si="2"/>
        <v>-717</v>
      </c>
      <c r="M25" s="30"/>
      <c r="N25" s="30"/>
      <c r="O25" s="30"/>
      <c r="P25" s="30"/>
      <c r="Q25" s="31">
        <f t="shared" si="3"/>
        <v>3678</v>
      </c>
      <c r="R25" s="31">
        <f t="shared" si="4"/>
        <v>2394</v>
      </c>
      <c r="S25" s="30"/>
    </row>
    <row r="26" spans="2:19">
      <c r="B26" s="23" t="s">
        <v>46</v>
      </c>
      <c r="C26" s="24">
        <v>8125</v>
      </c>
      <c r="D26" s="25">
        <v>2796</v>
      </c>
      <c r="E26" s="25">
        <v>240</v>
      </c>
      <c r="F26" s="25">
        <v>3502</v>
      </c>
      <c r="G26" s="25">
        <v>6538</v>
      </c>
      <c r="H26" s="26">
        <f t="shared" si="0"/>
        <v>0.34412307692307692</v>
      </c>
      <c r="I26" s="26">
        <f t="shared" si="1"/>
        <v>0.43101538461538463</v>
      </c>
      <c r="J26" s="27">
        <v>-706</v>
      </c>
      <c r="K26" s="28">
        <v>8009</v>
      </c>
      <c r="L26" s="29">
        <f t="shared" si="2"/>
        <v>-116</v>
      </c>
      <c r="M26" s="30"/>
      <c r="N26" s="30"/>
      <c r="O26" s="30"/>
      <c r="P26" s="30"/>
      <c r="Q26" s="31">
        <f t="shared" si="3"/>
        <v>2756</v>
      </c>
      <c r="R26" s="31">
        <f t="shared" si="4"/>
        <v>3452</v>
      </c>
      <c r="S26" s="30"/>
    </row>
    <row r="27" spans="2:19">
      <c r="B27" s="23" t="s">
        <v>47</v>
      </c>
      <c r="C27" s="24">
        <v>1499</v>
      </c>
      <c r="D27" s="25">
        <v>450</v>
      </c>
      <c r="E27" s="25">
        <v>32</v>
      </c>
      <c r="F27" s="25">
        <v>743</v>
      </c>
      <c r="G27" s="25">
        <v>1225</v>
      </c>
      <c r="H27" s="26">
        <f t="shared" si="0"/>
        <v>0.30020013342228152</v>
      </c>
      <c r="I27" s="26">
        <f t="shared" si="1"/>
        <v>0.49566377585056703</v>
      </c>
      <c r="J27" s="27">
        <v>-293</v>
      </c>
      <c r="K27" s="28">
        <v>1394</v>
      </c>
      <c r="L27" s="29">
        <f t="shared" si="2"/>
        <v>-105</v>
      </c>
      <c r="M27" s="30"/>
      <c r="N27" s="30"/>
      <c r="O27" s="30"/>
      <c r="P27" s="30"/>
      <c r="Q27" s="31">
        <f t="shared" si="3"/>
        <v>418</v>
      </c>
      <c r="R27" s="31">
        <f t="shared" si="4"/>
        <v>690</v>
      </c>
      <c r="S27" s="30"/>
    </row>
    <row r="28" spans="2:19">
      <c r="B28" s="23" t="s">
        <v>48</v>
      </c>
      <c r="C28" s="24">
        <v>18670</v>
      </c>
      <c r="D28" s="25">
        <v>6364</v>
      </c>
      <c r="E28" s="25">
        <v>591</v>
      </c>
      <c r="F28" s="25">
        <v>6317</v>
      </c>
      <c r="G28" s="25">
        <v>13272</v>
      </c>
      <c r="H28" s="26">
        <f t="shared" si="0"/>
        <v>0.3408677021960364</v>
      </c>
      <c r="I28" s="26">
        <f t="shared" si="1"/>
        <v>0.33835029459025173</v>
      </c>
      <c r="J28" s="27">
        <v>47</v>
      </c>
      <c r="K28" s="28">
        <v>17937</v>
      </c>
      <c r="L28" s="29">
        <f t="shared" si="2"/>
        <v>-733</v>
      </c>
      <c r="M28" s="30"/>
      <c r="N28" s="30"/>
      <c r="O28" s="30"/>
      <c r="P28" s="30"/>
      <c r="Q28" s="31">
        <f t="shared" si="3"/>
        <v>6114</v>
      </c>
      <c r="R28" s="31">
        <f t="shared" si="4"/>
        <v>6068</v>
      </c>
      <c r="S28" s="30"/>
    </row>
    <row r="29" spans="2:19">
      <c r="B29" s="23" t="s">
        <v>49</v>
      </c>
      <c r="C29" s="24">
        <v>45801</v>
      </c>
      <c r="D29" s="25">
        <v>19775</v>
      </c>
      <c r="E29" s="25">
        <v>900</v>
      </c>
      <c r="F29" s="25">
        <v>12826</v>
      </c>
      <c r="G29" s="25">
        <v>33501</v>
      </c>
      <c r="H29" s="26">
        <f t="shared" si="0"/>
        <v>0.43175913189668347</v>
      </c>
      <c r="I29" s="26">
        <f t="shared" si="1"/>
        <v>0.28003755376520162</v>
      </c>
      <c r="J29" s="27">
        <v>6949</v>
      </c>
      <c r="K29" s="28">
        <v>43116</v>
      </c>
      <c r="L29" s="29">
        <f t="shared" si="2"/>
        <v>-2685</v>
      </c>
      <c r="M29" s="30"/>
      <c r="N29" s="30"/>
      <c r="O29" s="30"/>
      <c r="P29" s="30"/>
      <c r="Q29" s="31">
        <f t="shared" si="3"/>
        <v>18615</v>
      </c>
      <c r="R29" s="31">
        <f t="shared" si="4"/>
        <v>12074</v>
      </c>
      <c r="S29" s="30"/>
    </row>
    <row r="30" spans="2:19">
      <c r="B30" s="23" t="s">
        <v>50</v>
      </c>
      <c r="C30" s="24">
        <v>1246</v>
      </c>
      <c r="D30" s="25">
        <v>395</v>
      </c>
      <c r="E30" s="25">
        <v>34</v>
      </c>
      <c r="F30" s="25">
        <v>573</v>
      </c>
      <c r="G30" s="25">
        <v>1002</v>
      </c>
      <c r="H30" s="26">
        <f t="shared" si="0"/>
        <v>0.31701444622792935</v>
      </c>
      <c r="I30" s="26">
        <f t="shared" si="1"/>
        <v>0.45987158908507225</v>
      </c>
      <c r="J30" s="27">
        <v>-178</v>
      </c>
      <c r="K30" s="28">
        <v>1132</v>
      </c>
      <c r="L30" s="29">
        <f t="shared" si="2"/>
        <v>-114</v>
      </c>
      <c r="M30" s="30"/>
      <c r="N30" s="30"/>
      <c r="O30" s="30"/>
      <c r="P30" s="30"/>
      <c r="Q30" s="31">
        <f t="shared" si="3"/>
        <v>358</v>
      </c>
      <c r="R30" s="31">
        <f t="shared" si="4"/>
        <v>520</v>
      </c>
      <c r="S30" s="30"/>
    </row>
    <row r="31" spans="2:19">
      <c r="B31" s="23" t="s">
        <v>51</v>
      </c>
      <c r="C31" s="24">
        <v>12494</v>
      </c>
      <c r="D31" s="25">
        <v>2920</v>
      </c>
      <c r="E31" s="25">
        <v>442</v>
      </c>
      <c r="F31" s="25">
        <v>5487</v>
      </c>
      <c r="G31" s="25">
        <v>8849</v>
      </c>
      <c r="H31" s="26">
        <f t="shared" si="0"/>
        <v>0.2337121818472867</v>
      </c>
      <c r="I31" s="26">
        <f t="shared" si="1"/>
        <v>0.43917080198495279</v>
      </c>
      <c r="J31" s="27">
        <v>-2567</v>
      </c>
      <c r="K31" s="28">
        <v>12856</v>
      </c>
      <c r="L31" s="29">
        <f t="shared" si="2"/>
        <v>362</v>
      </c>
      <c r="M31" s="30"/>
      <c r="N31" s="30"/>
      <c r="O31" s="30"/>
      <c r="P31" s="30"/>
      <c r="Q31" s="31">
        <f t="shared" si="3"/>
        <v>3004</v>
      </c>
      <c r="R31" s="31">
        <f t="shared" si="4"/>
        <v>5645</v>
      </c>
      <c r="S31" s="30"/>
    </row>
    <row r="32" spans="2:19">
      <c r="B32" s="23" t="s">
        <v>52</v>
      </c>
      <c r="C32" s="24">
        <v>5671</v>
      </c>
      <c r="D32" s="25">
        <v>1509</v>
      </c>
      <c r="E32" s="25">
        <v>176</v>
      </c>
      <c r="F32" s="25">
        <v>2846</v>
      </c>
      <c r="G32" s="25">
        <v>4531</v>
      </c>
      <c r="H32" s="26">
        <f t="shared" si="0"/>
        <v>0.26609063657203313</v>
      </c>
      <c r="I32" s="26">
        <f t="shared" si="1"/>
        <v>0.5018515253041792</v>
      </c>
      <c r="J32" s="27">
        <v>-1337</v>
      </c>
      <c r="K32" s="28">
        <v>5912</v>
      </c>
      <c r="L32" s="29">
        <f t="shared" si="2"/>
        <v>241</v>
      </c>
      <c r="M32" s="30"/>
      <c r="N32" s="30"/>
      <c r="O32" s="30"/>
      <c r="P32" s="30"/>
      <c r="Q32" s="31">
        <f t="shared" si="3"/>
        <v>1573</v>
      </c>
      <c r="R32" s="31">
        <f t="shared" si="4"/>
        <v>2966</v>
      </c>
      <c r="S32" s="30"/>
    </row>
    <row r="33" spans="2:19">
      <c r="B33" s="23" t="s">
        <v>53</v>
      </c>
      <c r="C33" s="24">
        <v>1239</v>
      </c>
      <c r="D33" s="25">
        <v>286</v>
      </c>
      <c r="E33" s="25">
        <v>39</v>
      </c>
      <c r="F33" s="25">
        <v>676</v>
      </c>
      <c r="G33" s="25">
        <v>1001</v>
      </c>
      <c r="H33" s="26">
        <f t="shared" si="0"/>
        <v>0.23083131557707828</v>
      </c>
      <c r="I33" s="26">
        <f t="shared" si="1"/>
        <v>0.54560129136400326</v>
      </c>
      <c r="J33" s="27">
        <v>-390</v>
      </c>
      <c r="K33" s="28">
        <v>1182</v>
      </c>
      <c r="L33" s="29">
        <f t="shared" si="2"/>
        <v>-57</v>
      </c>
      <c r="M33" s="30"/>
      <c r="N33" s="30"/>
      <c r="O33" s="30"/>
      <c r="P33" s="30"/>
      <c r="Q33" s="31">
        <f t="shared" si="3"/>
        <v>272</v>
      </c>
      <c r="R33" s="31">
        <f t="shared" si="4"/>
        <v>644</v>
      </c>
      <c r="S33" s="30"/>
    </row>
    <row r="34" spans="2:19">
      <c r="B34" s="23" t="s">
        <v>54</v>
      </c>
      <c r="C34" s="24">
        <v>1442</v>
      </c>
      <c r="D34" s="25">
        <v>324</v>
      </c>
      <c r="E34" s="25">
        <v>38</v>
      </c>
      <c r="F34" s="25">
        <v>612</v>
      </c>
      <c r="G34" s="25">
        <v>974</v>
      </c>
      <c r="H34" s="26">
        <f t="shared" si="0"/>
        <v>0.22468793342579751</v>
      </c>
      <c r="I34" s="26">
        <f t="shared" si="1"/>
        <v>0.42441054091539526</v>
      </c>
      <c r="J34" s="27">
        <v>-288</v>
      </c>
      <c r="K34" s="28">
        <v>1219</v>
      </c>
      <c r="L34" s="29">
        <f t="shared" si="2"/>
        <v>-223</v>
      </c>
      <c r="M34" s="30"/>
      <c r="N34" s="30"/>
      <c r="O34" s="30"/>
      <c r="P34" s="30"/>
      <c r="Q34" s="31">
        <f t="shared" si="3"/>
        <v>273</v>
      </c>
      <c r="R34" s="31">
        <f t="shared" si="4"/>
        <v>517</v>
      </c>
      <c r="S34" s="30"/>
    </row>
    <row r="35" spans="2:19">
      <c r="B35" s="23" t="s">
        <v>55</v>
      </c>
      <c r="C35" s="24">
        <v>3022</v>
      </c>
      <c r="D35" s="25">
        <v>856</v>
      </c>
      <c r="E35" s="25">
        <v>135</v>
      </c>
      <c r="F35" s="25">
        <v>1026</v>
      </c>
      <c r="G35" s="25">
        <v>2017</v>
      </c>
      <c r="H35" s="26">
        <f t="shared" si="0"/>
        <v>0.28325612177365983</v>
      </c>
      <c r="I35" s="26">
        <f t="shared" si="1"/>
        <v>0.33951025810721375</v>
      </c>
      <c r="J35" s="27">
        <v>-170</v>
      </c>
      <c r="K35" s="28">
        <v>2924</v>
      </c>
      <c r="L35" s="29">
        <f t="shared" si="2"/>
        <v>-98</v>
      </c>
      <c r="M35" s="30"/>
      <c r="N35" s="30"/>
      <c r="O35" s="30"/>
      <c r="P35" s="30"/>
      <c r="Q35" s="31">
        <f t="shared" si="3"/>
        <v>828</v>
      </c>
      <c r="R35" s="31">
        <f t="shared" si="4"/>
        <v>992</v>
      </c>
      <c r="S35" s="30"/>
    </row>
    <row r="36" spans="2:19">
      <c r="B36" s="23" t="s">
        <v>56</v>
      </c>
      <c r="C36" s="24">
        <v>83431</v>
      </c>
      <c r="D36" s="25">
        <v>35557</v>
      </c>
      <c r="E36" s="25">
        <v>2107</v>
      </c>
      <c r="F36" s="25">
        <v>19454</v>
      </c>
      <c r="G36" s="25">
        <v>57118</v>
      </c>
      <c r="H36" s="26">
        <f t="shared" si="0"/>
        <v>0.42618451175222638</v>
      </c>
      <c r="I36" s="26">
        <f t="shared" si="1"/>
        <v>0.23317471922906355</v>
      </c>
      <c r="J36" s="27">
        <v>16103</v>
      </c>
      <c r="K36" s="28">
        <v>78807</v>
      </c>
      <c r="L36" s="29">
        <f t="shared" si="2"/>
        <v>-4624</v>
      </c>
      <c r="M36" s="30"/>
      <c r="N36" s="30"/>
      <c r="O36" s="30"/>
      <c r="P36" s="30"/>
      <c r="Q36" s="31">
        <f t="shared" si="3"/>
        <v>33586</v>
      </c>
      <c r="R36" s="31">
        <f t="shared" si="4"/>
        <v>18375</v>
      </c>
      <c r="S36" s="30"/>
    </row>
    <row r="37" spans="2:19">
      <c r="B37" s="23" t="s">
        <v>57</v>
      </c>
      <c r="C37" s="24">
        <v>3097</v>
      </c>
      <c r="D37" s="25">
        <v>671</v>
      </c>
      <c r="E37" s="25">
        <v>146</v>
      </c>
      <c r="F37" s="25">
        <v>1577</v>
      </c>
      <c r="G37" s="25">
        <v>2394</v>
      </c>
      <c r="H37" s="26">
        <f t="shared" si="0"/>
        <v>0.21666128511462707</v>
      </c>
      <c r="I37" s="26">
        <f t="shared" si="1"/>
        <v>0.50920245398773001</v>
      </c>
      <c r="J37" s="27">
        <v>-906</v>
      </c>
      <c r="K37" s="28">
        <v>2844</v>
      </c>
      <c r="L37" s="29">
        <f t="shared" si="2"/>
        <v>-253</v>
      </c>
      <c r="M37" s="30"/>
      <c r="N37" s="30"/>
      <c r="O37" s="30"/>
      <c r="P37" s="30"/>
      <c r="Q37" s="31">
        <f t="shared" si="3"/>
        <v>616</v>
      </c>
      <c r="R37" s="31">
        <f t="shared" si="4"/>
        <v>1448</v>
      </c>
      <c r="S37" s="30"/>
    </row>
    <row r="38" spans="2:19">
      <c r="B38" s="23" t="s">
        <v>58</v>
      </c>
      <c r="C38" s="24">
        <v>11822</v>
      </c>
      <c r="D38" s="25">
        <v>4197</v>
      </c>
      <c r="E38" s="25">
        <v>371</v>
      </c>
      <c r="F38" s="25">
        <v>4198</v>
      </c>
      <c r="G38" s="25">
        <v>8766</v>
      </c>
      <c r="H38" s="26">
        <f t="shared" si="0"/>
        <v>0.35501607173067162</v>
      </c>
      <c r="I38" s="26">
        <f t="shared" si="1"/>
        <v>0.35510065978683808</v>
      </c>
      <c r="J38" s="27">
        <v>-1</v>
      </c>
      <c r="K38" s="28">
        <v>11906</v>
      </c>
      <c r="L38" s="29">
        <f t="shared" si="2"/>
        <v>84</v>
      </c>
      <c r="M38" s="30"/>
      <c r="N38" s="30"/>
      <c r="O38" s="30"/>
      <c r="P38" s="30"/>
      <c r="Q38" s="31">
        <f t="shared" si="3"/>
        <v>4226</v>
      </c>
      <c r="R38" s="31">
        <f t="shared" si="4"/>
        <v>4227</v>
      </c>
      <c r="S38" s="30"/>
    </row>
    <row r="39" spans="2:19">
      <c r="B39" s="23" t="s">
        <v>59</v>
      </c>
      <c r="C39" s="24">
        <v>387</v>
      </c>
      <c r="D39" s="25">
        <v>62</v>
      </c>
      <c r="E39" s="25">
        <v>6</v>
      </c>
      <c r="F39" s="25">
        <v>231</v>
      </c>
      <c r="G39" s="25">
        <v>299</v>
      </c>
      <c r="H39" s="26">
        <f t="shared" si="0"/>
        <v>0.16020671834625322</v>
      </c>
      <c r="I39" s="26">
        <f t="shared" si="1"/>
        <v>0.5968992248062015</v>
      </c>
      <c r="J39" s="27">
        <v>-169</v>
      </c>
      <c r="K39" s="28">
        <v>409</v>
      </c>
      <c r="L39" s="29">
        <f t="shared" si="2"/>
        <v>22</v>
      </c>
      <c r="M39" s="30"/>
      <c r="N39" s="30"/>
      <c r="O39" s="30"/>
      <c r="P39" s="30"/>
      <c r="Q39" s="31">
        <f t="shared" si="3"/>
        <v>65</v>
      </c>
      <c r="R39" s="31">
        <f t="shared" si="4"/>
        <v>244</v>
      </c>
      <c r="S39" s="30"/>
    </row>
    <row r="40" spans="2:19">
      <c r="B40" s="23" t="s">
        <v>60</v>
      </c>
      <c r="C40" s="24">
        <v>2792</v>
      </c>
      <c r="D40" s="25">
        <v>652</v>
      </c>
      <c r="E40" s="25">
        <v>86</v>
      </c>
      <c r="F40" s="25">
        <v>1475</v>
      </c>
      <c r="G40" s="25">
        <v>2213</v>
      </c>
      <c r="H40" s="26">
        <f t="shared" si="0"/>
        <v>0.2335243553008596</v>
      </c>
      <c r="I40" s="26">
        <f t="shared" si="1"/>
        <v>0.52829512893982811</v>
      </c>
      <c r="J40" s="27">
        <v>-823</v>
      </c>
      <c r="K40" s="28">
        <v>2656</v>
      </c>
      <c r="L40" s="29">
        <f t="shared" si="2"/>
        <v>-136</v>
      </c>
      <c r="M40" s="30"/>
      <c r="N40" s="30"/>
      <c r="O40" s="30"/>
      <c r="P40" s="30"/>
      <c r="Q40" s="31">
        <f t="shared" si="3"/>
        <v>620</v>
      </c>
      <c r="R40" s="31">
        <f t="shared" si="4"/>
        <v>1403</v>
      </c>
      <c r="S40" s="30"/>
    </row>
    <row r="41" spans="2:19">
      <c r="B41" s="23" t="s">
        <v>61</v>
      </c>
      <c r="C41" s="24">
        <v>3642</v>
      </c>
      <c r="D41" s="25">
        <v>1192</v>
      </c>
      <c r="E41" s="25">
        <v>90</v>
      </c>
      <c r="F41" s="25">
        <v>1439</v>
      </c>
      <c r="G41" s="25">
        <v>2721</v>
      </c>
      <c r="H41" s="26">
        <f t="shared" si="0"/>
        <v>0.3272926963207029</v>
      </c>
      <c r="I41" s="26">
        <f t="shared" si="1"/>
        <v>0.39511257550796264</v>
      </c>
      <c r="J41" s="27">
        <v>-247</v>
      </c>
      <c r="K41" s="28">
        <v>3341</v>
      </c>
      <c r="L41" s="29">
        <f t="shared" si="2"/>
        <v>-301</v>
      </c>
      <c r="M41" s="30"/>
      <c r="N41" s="30"/>
      <c r="O41" s="30"/>
      <c r="P41" s="30"/>
      <c r="Q41" s="31">
        <f t="shared" si="3"/>
        <v>1093</v>
      </c>
      <c r="R41" s="31">
        <f t="shared" si="4"/>
        <v>1320</v>
      </c>
      <c r="S41" s="30"/>
    </row>
    <row r="42" spans="2:19">
      <c r="B42" s="23" t="s">
        <v>62</v>
      </c>
      <c r="C42" s="24">
        <v>1312</v>
      </c>
      <c r="D42" s="25">
        <v>207</v>
      </c>
      <c r="E42" s="25">
        <v>27</v>
      </c>
      <c r="F42" s="25">
        <v>785</v>
      </c>
      <c r="G42" s="25">
        <v>1019</v>
      </c>
      <c r="H42" s="26">
        <f t="shared" si="0"/>
        <v>0.15777439024390244</v>
      </c>
      <c r="I42" s="26">
        <f t="shared" si="1"/>
        <v>0.59832317073170727</v>
      </c>
      <c r="J42" s="27">
        <v>-578</v>
      </c>
      <c r="K42" s="28">
        <v>1226</v>
      </c>
      <c r="L42" s="29">
        <f t="shared" si="2"/>
        <v>-86</v>
      </c>
      <c r="M42" s="30"/>
      <c r="N42" s="30"/>
      <c r="O42" s="30"/>
      <c r="P42" s="30"/>
      <c r="Q42" s="31">
        <f t="shared" si="3"/>
        <v>193</v>
      </c>
      <c r="R42" s="31">
        <f t="shared" si="4"/>
        <v>733</v>
      </c>
      <c r="S42" s="30"/>
    </row>
    <row r="43" spans="2:19">
      <c r="B43" s="23" t="s">
        <v>63</v>
      </c>
      <c r="C43" s="24">
        <v>3640</v>
      </c>
      <c r="D43" s="25">
        <v>1146</v>
      </c>
      <c r="E43" s="25">
        <v>106</v>
      </c>
      <c r="F43" s="25">
        <v>1545</v>
      </c>
      <c r="G43" s="25">
        <v>2797</v>
      </c>
      <c r="H43" s="26">
        <f t="shared" si="0"/>
        <v>0.31483516483516483</v>
      </c>
      <c r="I43" s="26">
        <f t="shared" si="1"/>
        <v>0.42445054945054944</v>
      </c>
      <c r="J43" s="27">
        <v>-399</v>
      </c>
      <c r="K43" s="28">
        <v>3357</v>
      </c>
      <c r="L43" s="29">
        <f t="shared" si="2"/>
        <v>-283</v>
      </c>
      <c r="M43" s="30"/>
      <c r="N43" s="30"/>
      <c r="O43" s="30"/>
      <c r="P43" s="30"/>
      <c r="Q43" s="31">
        <f t="shared" si="3"/>
        <v>1056</v>
      </c>
      <c r="R43" s="31">
        <f t="shared" si="4"/>
        <v>1424</v>
      </c>
      <c r="S43" s="30"/>
    </row>
    <row r="44" spans="2:19">
      <c r="B44" s="23" t="s">
        <v>64</v>
      </c>
      <c r="C44" s="24">
        <v>882</v>
      </c>
      <c r="D44" s="25">
        <v>216</v>
      </c>
      <c r="E44" s="25">
        <v>22</v>
      </c>
      <c r="F44" s="25">
        <v>470</v>
      </c>
      <c r="G44" s="25">
        <v>708</v>
      </c>
      <c r="H44" s="26">
        <f t="shared" si="0"/>
        <v>0.24489795918367346</v>
      </c>
      <c r="I44" s="26">
        <f t="shared" si="1"/>
        <v>0.53287981859410427</v>
      </c>
      <c r="J44" s="27">
        <v>-254</v>
      </c>
      <c r="K44" s="28">
        <v>859</v>
      </c>
      <c r="L44" s="29">
        <f t="shared" si="2"/>
        <v>-23</v>
      </c>
      <c r="M44" s="30"/>
      <c r="N44" s="30"/>
      <c r="O44" s="30"/>
      <c r="P44" s="30"/>
      <c r="Q44" s="31">
        <f t="shared" si="3"/>
        <v>210</v>
      </c>
      <c r="R44" s="31">
        <f t="shared" si="4"/>
        <v>457</v>
      </c>
      <c r="S44" s="30"/>
    </row>
    <row r="45" spans="2:19">
      <c r="B45" s="23" t="s">
        <v>65</v>
      </c>
      <c r="C45" s="24">
        <v>29961</v>
      </c>
      <c r="D45" s="25">
        <v>8601</v>
      </c>
      <c r="E45" s="25">
        <v>906</v>
      </c>
      <c r="F45" s="25">
        <v>12647</v>
      </c>
      <c r="G45" s="25">
        <v>22154</v>
      </c>
      <c r="H45" s="26">
        <f t="shared" si="0"/>
        <v>0.28707319515369983</v>
      </c>
      <c r="I45" s="26">
        <f t="shared" si="1"/>
        <v>0.42211541670838759</v>
      </c>
      <c r="J45" s="27">
        <v>-4046</v>
      </c>
      <c r="K45" s="28">
        <v>28769</v>
      </c>
      <c r="L45" s="29">
        <f t="shared" si="2"/>
        <v>-1192</v>
      </c>
      <c r="M45" s="30"/>
      <c r="N45" s="30"/>
      <c r="O45" s="30"/>
      <c r="P45" s="30"/>
      <c r="Q45" s="31">
        <f t="shared" si="3"/>
        <v>8258</v>
      </c>
      <c r="R45" s="31">
        <f t="shared" si="4"/>
        <v>12143</v>
      </c>
      <c r="S45" s="30"/>
    </row>
    <row r="46" spans="2:19">
      <c r="B46" s="23" t="s">
        <v>66</v>
      </c>
      <c r="C46" s="24">
        <v>6378</v>
      </c>
      <c r="D46" s="25">
        <v>1206</v>
      </c>
      <c r="E46" s="25">
        <v>190</v>
      </c>
      <c r="F46" s="25">
        <v>3247</v>
      </c>
      <c r="G46" s="25">
        <v>4643</v>
      </c>
      <c r="H46" s="26">
        <f t="shared" si="0"/>
        <v>0.18908748824082786</v>
      </c>
      <c r="I46" s="26">
        <f t="shared" si="1"/>
        <v>0.50909375979931015</v>
      </c>
      <c r="J46" s="27">
        <v>-2041</v>
      </c>
      <c r="K46" s="28">
        <v>6558</v>
      </c>
      <c r="L46" s="29">
        <f t="shared" si="2"/>
        <v>180</v>
      </c>
      <c r="M46" s="30"/>
      <c r="N46" s="30"/>
      <c r="O46" s="30"/>
      <c r="P46" s="30"/>
      <c r="Q46" s="31">
        <f t="shared" si="3"/>
        <v>1240</v>
      </c>
      <c r="R46" s="31">
        <f t="shared" si="4"/>
        <v>3338</v>
      </c>
      <c r="S46" s="30"/>
    </row>
    <row r="47" spans="2:19">
      <c r="B47" s="23" t="s">
        <v>67</v>
      </c>
      <c r="C47" s="24">
        <v>6207</v>
      </c>
      <c r="D47" s="25">
        <v>2182</v>
      </c>
      <c r="E47" s="25">
        <v>121</v>
      </c>
      <c r="F47" s="25">
        <v>1334</v>
      </c>
      <c r="G47" s="25">
        <v>3637</v>
      </c>
      <c r="H47" s="26">
        <f t="shared" si="0"/>
        <v>0.35153858546801997</v>
      </c>
      <c r="I47" s="26">
        <f t="shared" si="1"/>
        <v>0.2149186402448848</v>
      </c>
      <c r="J47" s="27">
        <v>848</v>
      </c>
      <c r="K47" s="28">
        <v>5452</v>
      </c>
      <c r="L47" s="29">
        <f t="shared" si="2"/>
        <v>-755</v>
      </c>
      <c r="M47" s="30"/>
      <c r="N47" s="30"/>
      <c r="O47" s="30"/>
      <c r="P47" s="30"/>
      <c r="Q47" s="31">
        <f t="shared" si="3"/>
        <v>1916</v>
      </c>
      <c r="R47" s="31">
        <f t="shared" si="4"/>
        <v>1171</v>
      </c>
      <c r="S47" s="30"/>
    </row>
    <row r="48" spans="2:19">
      <c r="B48" s="23" t="s">
        <v>68</v>
      </c>
      <c r="C48" s="24">
        <v>5113</v>
      </c>
      <c r="D48" s="25">
        <v>1692</v>
      </c>
      <c r="E48" s="25">
        <v>122</v>
      </c>
      <c r="F48" s="25">
        <v>1706</v>
      </c>
      <c r="G48" s="25">
        <v>3520</v>
      </c>
      <c r="H48" s="26">
        <f t="shared" si="0"/>
        <v>0.3309211813025621</v>
      </c>
      <c r="I48" s="26">
        <f t="shared" si="1"/>
        <v>0.33365929982397807</v>
      </c>
      <c r="J48" s="27">
        <v>-14</v>
      </c>
      <c r="K48" s="28">
        <v>4663</v>
      </c>
      <c r="L48" s="29">
        <f t="shared" si="2"/>
        <v>-450</v>
      </c>
      <c r="M48" s="30"/>
      <c r="N48" s="30"/>
      <c r="O48" s="30"/>
      <c r="P48" s="30"/>
      <c r="Q48" s="31">
        <f t="shared" si="3"/>
        <v>1543</v>
      </c>
      <c r="R48" s="31">
        <f t="shared" si="4"/>
        <v>1555</v>
      </c>
      <c r="S48" s="30"/>
    </row>
    <row r="49" spans="2:19">
      <c r="B49" s="23" t="s">
        <v>69</v>
      </c>
      <c r="C49" s="24">
        <v>8338</v>
      </c>
      <c r="D49" s="25">
        <v>2055</v>
      </c>
      <c r="E49" s="25">
        <v>349</v>
      </c>
      <c r="F49" s="25">
        <v>3517</v>
      </c>
      <c r="G49" s="25">
        <v>5921</v>
      </c>
      <c r="H49" s="26">
        <f t="shared" si="0"/>
        <v>0.24646198129047733</v>
      </c>
      <c r="I49" s="26">
        <f t="shared" si="1"/>
        <v>0.42180378987766848</v>
      </c>
      <c r="J49" s="27">
        <v>-1462</v>
      </c>
      <c r="K49" s="28">
        <v>7978</v>
      </c>
      <c r="L49" s="29">
        <f t="shared" si="2"/>
        <v>-360</v>
      </c>
      <c r="M49" s="30"/>
      <c r="N49" s="30"/>
      <c r="O49" s="30"/>
      <c r="P49" s="30"/>
      <c r="Q49" s="31">
        <f t="shared" si="3"/>
        <v>1966</v>
      </c>
      <c r="R49" s="31">
        <f t="shared" si="4"/>
        <v>3365</v>
      </c>
      <c r="S49" s="30"/>
    </row>
    <row r="50" spans="2:19">
      <c r="B50" s="23" t="s">
        <v>70</v>
      </c>
      <c r="C50" s="24">
        <v>2501</v>
      </c>
      <c r="D50" s="25">
        <v>782</v>
      </c>
      <c r="E50" s="25">
        <v>60</v>
      </c>
      <c r="F50" s="25">
        <v>1062</v>
      </c>
      <c r="G50" s="25">
        <v>1904</v>
      </c>
      <c r="H50" s="26">
        <f t="shared" si="0"/>
        <v>0.3126749300279888</v>
      </c>
      <c r="I50" s="26">
        <f t="shared" si="1"/>
        <v>0.42463014794082365</v>
      </c>
      <c r="J50" s="27">
        <v>-280</v>
      </c>
      <c r="K50" s="28">
        <v>2308</v>
      </c>
      <c r="L50" s="29">
        <f t="shared" si="2"/>
        <v>-193</v>
      </c>
      <c r="M50" s="30"/>
      <c r="N50" s="30"/>
      <c r="O50" s="30"/>
      <c r="P50" s="30"/>
      <c r="Q50" s="31">
        <f t="shared" si="3"/>
        <v>721</v>
      </c>
      <c r="R50" s="31">
        <f t="shared" si="4"/>
        <v>980</v>
      </c>
      <c r="S50" s="30"/>
    </row>
    <row r="51" spans="2:19">
      <c r="B51" s="23" t="s">
        <v>71</v>
      </c>
      <c r="C51" s="24">
        <v>23652</v>
      </c>
      <c r="D51" s="25">
        <v>12046</v>
      </c>
      <c r="E51" s="25">
        <v>580</v>
      </c>
      <c r="F51" s="25">
        <v>4188</v>
      </c>
      <c r="G51" s="25">
        <v>16814</v>
      </c>
      <c r="H51" s="26">
        <f t="shared" si="0"/>
        <v>0.50930153898190433</v>
      </c>
      <c r="I51" s="26">
        <f t="shared" si="1"/>
        <v>0.17706747843734144</v>
      </c>
      <c r="J51" s="27">
        <v>7858</v>
      </c>
      <c r="K51" s="28">
        <v>20697</v>
      </c>
      <c r="L51" s="29">
        <f t="shared" si="2"/>
        <v>-2955</v>
      </c>
      <c r="M51" s="30"/>
      <c r="N51" s="30"/>
      <c r="O51" s="30"/>
      <c r="P51" s="30"/>
      <c r="Q51" s="31">
        <f t="shared" si="3"/>
        <v>10541</v>
      </c>
      <c r="R51" s="31">
        <f t="shared" si="4"/>
        <v>3664</v>
      </c>
      <c r="S51" s="30"/>
    </row>
    <row r="52" spans="2:19">
      <c r="B52" s="23" t="s">
        <v>72</v>
      </c>
      <c r="C52" s="24">
        <v>5926</v>
      </c>
      <c r="D52" s="25">
        <v>1634</v>
      </c>
      <c r="E52" s="25">
        <v>163</v>
      </c>
      <c r="F52" s="25">
        <v>2894</v>
      </c>
      <c r="G52" s="25">
        <v>4691</v>
      </c>
      <c r="H52" s="26">
        <f t="shared" si="0"/>
        <v>0.27573405332433343</v>
      </c>
      <c r="I52" s="26">
        <f t="shared" si="1"/>
        <v>0.48835639554505567</v>
      </c>
      <c r="J52" s="27">
        <v>-1260</v>
      </c>
      <c r="K52" s="28">
        <v>5738</v>
      </c>
      <c r="L52" s="29">
        <f t="shared" si="2"/>
        <v>-188</v>
      </c>
      <c r="M52" s="30"/>
      <c r="N52" s="30"/>
      <c r="O52" s="30"/>
      <c r="P52" s="30"/>
      <c r="Q52" s="31">
        <f t="shared" si="3"/>
        <v>1582</v>
      </c>
      <c r="R52" s="31">
        <f t="shared" si="4"/>
        <v>2802</v>
      </c>
      <c r="S52" s="30"/>
    </row>
    <row r="53" spans="2:19">
      <c r="B53" s="23" t="s">
        <v>73</v>
      </c>
      <c r="C53" s="24">
        <v>2732</v>
      </c>
      <c r="D53" s="25">
        <v>623</v>
      </c>
      <c r="E53" s="25">
        <v>65</v>
      </c>
      <c r="F53" s="25">
        <v>1434</v>
      </c>
      <c r="G53" s="25">
        <v>2122</v>
      </c>
      <c r="H53" s="26">
        <f t="shared" si="0"/>
        <v>0.22803806734992679</v>
      </c>
      <c r="I53" s="26">
        <f t="shared" si="1"/>
        <v>0.52489019033674966</v>
      </c>
      <c r="J53" s="27">
        <v>-811</v>
      </c>
      <c r="K53" s="28">
        <v>2484</v>
      </c>
      <c r="L53" s="29">
        <f t="shared" si="2"/>
        <v>-248</v>
      </c>
      <c r="M53" s="30"/>
      <c r="N53" s="30"/>
      <c r="O53" s="30"/>
      <c r="P53" s="30"/>
      <c r="Q53" s="31">
        <f t="shared" si="3"/>
        <v>566</v>
      </c>
      <c r="R53" s="31">
        <f t="shared" si="4"/>
        <v>1303</v>
      </c>
      <c r="S53" s="30"/>
    </row>
    <row r="54" spans="2:19">
      <c r="B54" s="23" t="s">
        <v>74</v>
      </c>
      <c r="C54" s="24">
        <v>3992</v>
      </c>
      <c r="D54" s="25">
        <v>1345</v>
      </c>
      <c r="E54" s="25">
        <v>113</v>
      </c>
      <c r="F54" s="25">
        <v>1838</v>
      </c>
      <c r="G54" s="25">
        <v>3296</v>
      </c>
      <c r="H54" s="26">
        <f t="shared" si="0"/>
        <v>0.3369238476953908</v>
      </c>
      <c r="I54" s="26">
        <f t="shared" si="1"/>
        <v>0.46042084168336672</v>
      </c>
      <c r="J54" s="27">
        <v>-493</v>
      </c>
      <c r="K54" s="28">
        <v>3926</v>
      </c>
      <c r="L54" s="29">
        <f t="shared" si="2"/>
        <v>-66</v>
      </c>
      <c r="M54" s="30"/>
      <c r="N54" s="30"/>
      <c r="O54" s="30"/>
      <c r="P54" s="30"/>
      <c r="Q54" s="31">
        <f t="shared" si="3"/>
        <v>1322</v>
      </c>
      <c r="R54" s="31">
        <f t="shared" si="4"/>
        <v>1807</v>
      </c>
      <c r="S54" s="30"/>
    </row>
    <row r="55" spans="2:19">
      <c r="B55" s="23" t="s">
        <v>0</v>
      </c>
      <c r="C55" s="24">
        <v>2764</v>
      </c>
      <c r="D55" s="25">
        <v>776</v>
      </c>
      <c r="E55" s="25">
        <v>91</v>
      </c>
      <c r="F55" s="25">
        <v>1244</v>
      </c>
      <c r="G55" s="25">
        <v>2111</v>
      </c>
      <c r="H55" s="26">
        <f t="shared" si="0"/>
        <v>0.28075253256150506</v>
      </c>
      <c r="I55" s="26">
        <f t="shared" si="1"/>
        <v>0.45007235890014474</v>
      </c>
      <c r="J55" s="27">
        <v>-468</v>
      </c>
      <c r="K55" s="28">
        <v>2541</v>
      </c>
      <c r="L55" s="29">
        <f t="shared" si="2"/>
        <v>-223</v>
      </c>
      <c r="M55" s="30"/>
      <c r="N55" s="30"/>
      <c r="O55" s="30"/>
      <c r="P55" s="30"/>
      <c r="Q55" s="31">
        <f t="shared" si="3"/>
        <v>713</v>
      </c>
      <c r="R55" s="31">
        <f t="shared" si="4"/>
        <v>1143</v>
      </c>
      <c r="S55" s="30"/>
    </row>
    <row r="56" spans="2:19">
      <c r="B56" s="23" t="s">
        <v>1</v>
      </c>
      <c r="C56" s="24">
        <v>582</v>
      </c>
      <c r="D56" s="25">
        <v>168</v>
      </c>
      <c r="E56" s="25">
        <v>31</v>
      </c>
      <c r="F56" s="25">
        <v>258</v>
      </c>
      <c r="G56" s="25">
        <v>457</v>
      </c>
      <c r="H56" s="26">
        <f t="shared" si="0"/>
        <v>0.28865979381443296</v>
      </c>
      <c r="I56" s="26">
        <f t="shared" si="1"/>
        <v>0.44329896907216493</v>
      </c>
      <c r="J56" s="27">
        <v>-90</v>
      </c>
      <c r="K56" s="28">
        <v>542</v>
      </c>
      <c r="L56" s="29">
        <f t="shared" si="2"/>
        <v>-40</v>
      </c>
      <c r="M56" s="30"/>
      <c r="N56" s="30"/>
      <c r="O56" s="30"/>
      <c r="P56" s="30"/>
      <c r="Q56" s="31">
        <f t="shared" si="3"/>
        <v>156</v>
      </c>
      <c r="R56" s="31">
        <f t="shared" si="4"/>
        <v>240</v>
      </c>
      <c r="S56" s="30"/>
    </row>
    <row r="57" spans="2:19">
      <c r="B57" s="23" t="s">
        <v>2</v>
      </c>
      <c r="C57" s="24">
        <v>4790</v>
      </c>
      <c r="D57" s="25">
        <v>1708</v>
      </c>
      <c r="E57" s="25">
        <v>169</v>
      </c>
      <c r="F57" s="25">
        <v>1979</v>
      </c>
      <c r="G57" s="25">
        <v>3856</v>
      </c>
      <c r="H57" s="26">
        <f t="shared" si="0"/>
        <v>0.35657620041753652</v>
      </c>
      <c r="I57" s="26">
        <f t="shared" si="1"/>
        <v>0.41315240083507304</v>
      </c>
      <c r="J57" s="27">
        <v>-271</v>
      </c>
      <c r="K57" s="28">
        <v>4597</v>
      </c>
      <c r="L57" s="29">
        <f t="shared" si="2"/>
        <v>-193</v>
      </c>
      <c r="M57" s="30"/>
      <c r="N57" s="30"/>
      <c r="O57" s="30"/>
      <c r="P57" s="30"/>
      <c r="Q57" s="31">
        <f t="shared" si="3"/>
        <v>1639</v>
      </c>
      <c r="R57" s="31">
        <f t="shared" si="4"/>
        <v>1899</v>
      </c>
      <c r="S57" s="30"/>
    </row>
    <row r="58" spans="2:19">
      <c r="B58" s="23" t="s">
        <v>3</v>
      </c>
      <c r="C58" s="24">
        <v>1316</v>
      </c>
      <c r="D58" s="25">
        <v>338</v>
      </c>
      <c r="E58" s="25">
        <v>33</v>
      </c>
      <c r="F58" s="25">
        <v>622</v>
      </c>
      <c r="G58" s="25">
        <v>993</v>
      </c>
      <c r="H58" s="26">
        <f t="shared" si="0"/>
        <v>0.25683890577507601</v>
      </c>
      <c r="I58" s="26">
        <f t="shared" si="1"/>
        <v>0.47264437689969607</v>
      </c>
      <c r="J58" s="27">
        <v>-284</v>
      </c>
      <c r="K58" s="28">
        <v>1255</v>
      </c>
      <c r="L58" s="29">
        <f t="shared" si="2"/>
        <v>-61</v>
      </c>
      <c r="M58" s="30"/>
      <c r="N58" s="30"/>
      <c r="O58" s="30"/>
      <c r="P58" s="30"/>
      <c r="Q58" s="31">
        <f t="shared" si="3"/>
        <v>322</v>
      </c>
      <c r="R58" s="31">
        <f t="shared" si="4"/>
        <v>593</v>
      </c>
      <c r="S58" s="30"/>
    </row>
    <row r="59" spans="2:19">
      <c r="B59" s="23" t="s">
        <v>4</v>
      </c>
      <c r="C59" s="24">
        <v>732</v>
      </c>
      <c r="D59" s="25">
        <v>142</v>
      </c>
      <c r="E59" s="25">
        <v>24</v>
      </c>
      <c r="F59" s="25">
        <v>370</v>
      </c>
      <c r="G59" s="25">
        <v>536</v>
      </c>
      <c r="H59" s="26">
        <f t="shared" si="0"/>
        <v>0.19398907103825136</v>
      </c>
      <c r="I59" s="26">
        <f t="shared" si="1"/>
        <v>0.50546448087431695</v>
      </c>
      <c r="J59" s="27">
        <v>-228</v>
      </c>
      <c r="K59" s="28">
        <v>719</v>
      </c>
      <c r="L59" s="29">
        <f t="shared" si="2"/>
        <v>-13</v>
      </c>
      <c r="M59" s="30"/>
      <c r="N59" s="30"/>
      <c r="O59" s="30"/>
      <c r="P59" s="30"/>
      <c r="Q59" s="31">
        <f t="shared" si="3"/>
        <v>139</v>
      </c>
      <c r="R59" s="31">
        <f t="shared" si="4"/>
        <v>363</v>
      </c>
      <c r="S59" s="30"/>
    </row>
    <row r="60" spans="2:19">
      <c r="B60" s="23" t="s">
        <v>5</v>
      </c>
      <c r="C60" s="24">
        <v>95589</v>
      </c>
      <c r="D60" s="25">
        <v>32802</v>
      </c>
      <c r="E60" s="25">
        <v>2428</v>
      </c>
      <c r="F60" s="25">
        <v>33606</v>
      </c>
      <c r="G60" s="25">
        <v>68836</v>
      </c>
      <c r="H60" s="26">
        <f t="shared" si="0"/>
        <v>0.3431566393622697</v>
      </c>
      <c r="I60" s="26">
        <f t="shared" si="1"/>
        <v>0.35156764899726956</v>
      </c>
      <c r="J60" s="27">
        <v>-804</v>
      </c>
      <c r="K60" s="28">
        <v>92070</v>
      </c>
      <c r="L60" s="29">
        <f t="shared" si="2"/>
        <v>-3519</v>
      </c>
      <c r="M60" s="30"/>
      <c r="N60" s="30"/>
      <c r="O60" s="30"/>
      <c r="P60" s="30"/>
      <c r="Q60" s="31">
        <f t="shared" si="3"/>
        <v>31594</v>
      </c>
      <c r="R60" s="31">
        <f t="shared" si="4"/>
        <v>32368</v>
      </c>
      <c r="S60" s="30"/>
    </row>
    <row r="61" spans="2:19">
      <c r="Q61" s="32">
        <f>SUM(Q5:Q60)</f>
        <v>226927</v>
      </c>
      <c r="R61" s="32">
        <f>SUM(R5:R60)</f>
        <v>222094</v>
      </c>
    </row>
    <row r="62" spans="2:19">
      <c r="Q62" s="32"/>
      <c r="R62" s="32"/>
    </row>
  </sheetData>
  <mergeCells count="2">
    <mergeCell ref="B2:J2"/>
    <mergeCell ref="K2:S2"/>
  </mergeCells>
  <phoneticPr fontId="4" type="noConversion"/>
  <conditionalFormatting sqref="H4:H60">
    <cfRule type="cellIs" dxfId="1" priority="0" stopIfTrue="1" operator="greaterThanOrEqual">
      <formula>0.5</formula>
    </cfRule>
  </conditionalFormatting>
  <conditionalFormatting sqref="L5:L60">
    <cfRule type="cellIs" dxfId="0" priority="0" stopIfTrue="1" operator="greaterThan">
      <formula>0</formula>
    </cfRule>
  </conditionalFormatting>
  <pageMargins left="0.75" right="0.75" top="1" bottom="1" header="0.5" footer="0.5"/>
  <pageSetup scale="41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Bullock Simulation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2016-08-11T06:30:58Z</dcterms:created>
  <dcterms:modified xsi:type="dcterms:W3CDTF">2016-08-11T06:33:25Z</dcterms:modified>
</cp:coreProperties>
</file>