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920" windowHeight="19700" tabRatio="500"/>
  </bookViews>
  <sheets>
    <sheet name="All counties" sheetId="2" r:id="rId1"/>
    <sheet name="Summary" sheetId="3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0" i="2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5"/>
  <c r="A6"/>
  <c r="A7"/>
  <c r="A8"/>
  <c r="A9"/>
  <c r="A10"/>
  <c r="A11"/>
  <c r="A12"/>
  <c r="A13"/>
  <c r="A14"/>
  <c r="A15"/>
  <c r="E63"/>
  <c r="E64"/>
  <c r="D63"/>
  <c r="D64"/>
  <c r="E16"/>
  <c r="E17"/>
  <c r="D16"/>
  <c r="D17"/>
  <c r="I9" i="3"/>
  <c r="I8"/>
  <c r="H9"/>
  <c r="H8"/>
  <c r="F10"/>
  <c r="G10"/>
  <c r="E10"/>
</calcChain>
</file>

<file path=xl/sharedStrings.xml><?xml version="1.0" encoding="utf-8"?>
<sst xmlns="http://schemas.openxmlformats.org/spreadsheetml/2006/main" count="161" uniqueCount="94">
  <si>
    <t>Mineral</t>
  </si>
  <si>
    <t>ES&amp;S DS 200, Model 100</t>
  </si>
  <si>
    <t>Missoula</t>
  </si>
  <si>
    <t>ES&amp;S DS 850, Model 100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</si>
  <si>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</si>
  <si>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</si>
  <si>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</si>
  <si>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</si>
  <si>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</si>
  <si>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</si>
  <si>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</si>
  <si>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</si>
  <si>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</si>
  <si>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</si>
  <si>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</si>
  <si>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</si>
  <si>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</si>
  <si>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</si>
  <si>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</si>
  <si>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</si>
  <si>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</si>
  <si>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</si>
  <si>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</si>
  <si>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ES&amp;S DS200</t>
  </si>
  <si>
    <t>Treasure</t>
  </si>
  <si>
    <t>Valley</t>
  </si>
  <si>
    <t>Wheatland</t>
  </si>
  <si>
    <t>Wibaux</t>
  </si>
  <si>
    <t>Population 2020 Est</t>
    <phoneticPr fontId="1" type="noConversion"/>
  </si>
  <si>
    <t>Registered Dec 2020</t>
    <phoneticPr fontId="1" type="noConversion"/>
  </si>
  <si>
    <r>
      <t xml:space="preserve">Compiled on 15 December 2020 by James Conner, flatheadmemo.com.
Data:
     U.S. Census Bureau 2019 estimate extrapolated to 2020 by James Conner.
     MT SecST https://sosmt.gov/elections/systems/ (27 August 2019).
*  This table applies to primary and general federal elections. Many elections in     </t>
    </r>
    <r>
      <rPr>
        <sz val="14"/>
        <color indexed="9"/>
        <rFont val="Calibri"/>
      </rPr>
      <t>**</t>
    </r>
    <r>
      <rPr>
        <sz val="14"/>
        <color indexed="8"/>
        <rFont val="Calibri"/>
      </rPr>
      <t xml:space="preserve">local jurisdictions, especially when only one choice is on the ballot, are </t>
    </r>
    <r>
      <rPr>
        <sz val="14"/>
        <color indexed="9"/>
        <rFont val="Calibri"/>
      </rPr>
      <t>* **</t>
    </r>
    <r>
      <rPr>
        <sz val="14"/>
        <color indexed="8"/>
        <rFont val="Calibri"/>
      </rPr>
      <t xml:space="preserve">conducted by hand counted paper ballots. Recounts may — </t>
    </r>
    <r>
      <rPr>
        <i/>
        <sz val="14"/>
        <color indexed="8"/>
        <rFont val="Calibri"/>
      </rPr>
      <t>and should</t>
    </r>
    <r>
      <rPr>
        <sz val="14"/>
        <color indexed="8"/>
        <rFont val="Calibri"/>
      </rPr>
      <t xml:space="preserve"> — be   </t>
    </r>
    <r>
      <rPr>
        <sz val="14"/>
        <color indexed="9"/>
        <rFont val="Calibri"/>
      </rPr>
      <t>**</t>
    </r>
    <r>
      <rPr>
        <sz val="14"/>
        <color indexed="8"/>
        <rFont val="Calibri"/>
      </rPr>
      <t>conducted by hand counts.</t>
    </r>
    <phoneticPr fontId="1" type="noConversion"/>
  </si>
  <si>
    <t>Ballot Tablulation Method</t>
    <phoneticPr fontId="1" type="noConversion"/>
  </si>
  <si>
    <t>No. Counties</t>
    <phoneticPr fontId="1" type="noConversion"/>
  </si>
  <si>
    <t>Est 2020 Population</t>
    <phoneticPr fontId="1" type="noConversion"/>
  </si>
  <si>
    <t>2020 Registered Voters</t>
    <phoneticPr fontId="1" type="noConversion"/>
  </si>
  <si>
    <t>Population Percent</t>
    <phoneticPr fontId="1" type="noConversion"/>
  </si>
  <si>
    <t>Registered Voters Percent</t>
    <phoneticPr fontId="1" type="noConversion"/>
  </si>
  <si>
    <t>Hand Count</t>
    <phoneticPr fontId="1" type="noConversion"/>
  </si>
  <si>
    <t>Machine Count</t>
    <phoneticPr fontId="1" type="noConversion"/>
  </si>
  <si>
    <t>Totals</t>
    <phoneticPr fontId="1" type="noConversion"/>
  </si>
  <si>
    <t>Applies to federal primary and general elections. Some local elections, especially those involving only one or a few choice, are conducted by hand counted paper ballots.</t>
    <phoneticPr fontId="1" type="noConversion"/>
  </si>
  <si>
    <t>2017 Special  Election Hand Count</t>
    <phoneticPr fontId="1" type="noConversion"/>
  </si>
  <si>
    <t>Hand Count</t>
    <phoneticPr fontId="1" type="noConversion"/>
  </si>
  <si>
    <t>Yes</t>
    <phoneticPr fontId="1" type="noConversion"/>
  </si>
  <si>
    <t>Total</t>
    <phoneticPr fontId="1" type="noConversion"/>
  </si>
  <si>
    <t>Percent</t>
    <phoneticPr fontId="1" type="noConversion"/>
  </si>
  <si>
    <t>Total</t>
    <phoneticPr fontId="1" type="noConversion"/>
  </si>
  <si>
    <t xml:space="preserve">Percent </t>
    <phoneticPr fontId="1" type="noConversion"/>
  </si>
  <si>
    <t>Ballot Tabulation Methods Used in Montana*</t>
    <phoneticPr fontId="1" type="noConversion"/>
  </si>
  <si>
    <t>Total Montana</t>
    <phoneticPr fontId="1" type="noConversion"/>
  </si>
  <si>
    <t>Montana Ballot Tabulation Methods</t>
    <phoneticPr fontId="1" type="noConversion"/>
  </si>
  <si>
    <t xml:space="preserve"> </t>
    <phoneticPr fontId="1" type="noConversion"/>
  </si>
  <si>
    <t>Yes</t>
  </si>
  <si>
    <t>Ballot Tabulation Machines</t>
    <phoneticPr fontId="1" type="noConversion"/>
  </si>
  <si>
    <t>County</t>
  </si>
  <si>
    <t>Yellowstone</t>
  </si>
  <si>
    <t>Beaverhead</t>
  </si>
  <si>
    <t>ES&amp;S Model 650, Model 100</t>
  </si>
  <si>
    <t>Big Horn</t>
  </si>
  <si>
    <t>ES&amp;S DS 850</t>
  </si>
  <si>
    <t>Blaine</t>
  </si>
  <si>
    <t>ES&amp;S Model 100</t>
  </si>
  <si>
    <t>Broadwater</t>
  </si>
  <si>
    <t>Carbon</t>
  </si>
  <si>
    <t>Carter</t>
  </si>
  <si>
    <t>Cascade</t>
  </si>
  <si>
    <t>ES&amp;S DS 850, DS 200</t>
  </si>
  <si>
    <t>Chouteau</t>
  </si>
  <si>
    <t>Custer</t>
  </si>
  <si>
    <t>Daniels</t>
  </si>
  <si>
    <t>Dawson</t>
  </si>
  <si>
    <t>Deer Lodge</t>
  </si>
  <si>
    <t>ES&amp;S Model 650</t>
  </si>
  <si>
    <t>Fallon</t>
  </si>
  <si>
    <t>Fergus</t>
  </si>
  <si>
    <t>Flathead</t>
  </si>
  <si>
    <t>ES&amp;S DS 850, Model 650, Model 100</t>
  </si>
  <si>
    <t>Gallatin</t>
  </si>
  <si>
    <t>Garfield</t>
  </si>
  <si>
    <t>Glacier</t>
  </si>
  <si>
    <t>Golden Valley</t>
  </si>
  <si>
    <t>Granite</t>
  </si>
  <si>
    <t>ES&amp;S DS 200</t>
  </si>
  <si>
    <t>Hill</t>
  </si>
  <si>
    <t>Jefferson</t>
  </si>
  <si>
    <t>Judith Basin</t>
  </si>
  <si>
    <t xml:space="preserve">ES&amp;S Model 100 </t>
  </si>
  <si>
    <t>Lake</t>
  </si>
  <si>
    <t>Lewis &amp; Clark</t>
  </si>
  <si>
    <t>Liberty</t>
  </si>
  <si>
    <t>Lincoln</t>
  </si>
  <si>
    <t>Madison</t>
  </si>
  <si>
    <t>McCone</t>
  </si>
  <si>
    <t>Meagher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</si>
</sst>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#,###"/>
    <numFmt numFmtId="166" formatCode="#,##0.0"/>
    <numFmt numFmtId="167" formatCode="0.0"/>
    <numFmt numFmtId="168" formatCode="#,##0"/>
  </numFmts>
  <fonts count="18">
    <font>
      <sz val="11"/>
      <color indexed="8"/>
      <name val="Calibri"/>
      <family val="2"/>
    </font>
    <font>
      <sz val="8"/>
      <name val="Calibri"/>
    </font>
    <font>
      <sz val="14"/>
      <color indexed="48"/>
      <name val="Calibri"/>
    </font>
    <font>
      <b/>
      <sz val="14"/>
      <color indexed="8"/>
      <name val="Calibri"/>
    </font>
    <font>
      <sz val="14"/>
      <color indexed="8"/>
      <name val="Calibri"/>
    </font>
    <font>
      <b/>
      <sz val="14"/>
      <name val="Calibri"/>
    </font>
    <font>
      <b/>
      <sz val="24"/>
      <color indexed="23"/>
      <name val="Calibri"/>
    </font>
    <font>
      <b/>
      <sz val="14"/>
      <color indexed="23"/>
      <name val="Calibri"/>
    </font>
    <font>
      <sz val="14"/>
      <color indexed="23"/>
      <name val="Calibri"/>
    </font>
    <font>
      <sz val="14"/>
      <color indexed="9"/>
      <name val="Calibri"/>
    </font>
    <font>
      <b/>
      <sz val="14"/>
      <color indexed="9"/>
      <name val="Calibri"/>
    </font>
    <font>
      <b/>
      <sz val="20"/>
      <color indexed="8"/>
      <name val="Alegreya Sans"/>
    </font>
    <font>
      <sz val="11"/>
      <color indexed="8"/>
      <name val="Alegreya Sans"/>
    </font>
    <font>
      <b/>
      <sz val="11"/>
      <color indexed="8"/>
      <name val="Alegreya Sans"/>
    </font>
    <font>
      <b/>
      <sz val="14"/>
      <color indexed="8"/>
      <name val="Alegreya Sans"/>
    </font>
    <font>
      <sz val="14"/>
      <color indexed="8"/>
      <name val="Alegreya Sans"/>
    </font>
    <font>
      <b/>
      <sz val="24"/>
      <color indexed="9"/>
      <name val="Calibri"/>
    </font>
    <font>
      <i/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1">
    <xf numFmtId="0" fontId="0" fillId="0" borderId="0" applyBorder="0"/>
  </cellStyleXfs>
  <cellXfs count="50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2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3" fontId="2" fillId="0" borderId="1" xfId="0" applyNumberFormat="1" applyFont="1" applyBorder="1"/>
    <xf numFmtId="165" fontId="4" fillId="0" borderId="1" xfId="0" applyNumberFormat="1" applyFont="1" applyBorder="1"/>
    <xf numFmtId="167" fontId="3" fillId="0" borderId="1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/>
    <xf numFmtId="165" fontId="4" fillId="0" borderId="1" xfId="0" applyNumberFormat="1" applyFont="1" applyFill="1" applyBorder="1"/>
    <xf numFmtId="165" fontId="3" fillId="0" borderId="1" xfId="0" applyNumberFormat="1" applyFont="1" applyFill="1" applyBorder="1"/>
    <xf numFmtId="166" fontId="3" fillId="0" borderId="1" xfId="0" applyNumberFormat="1" applyFont="1" applyFill="1" applyBorder="1"/>
    <xf numFmtId="165" fontId="5" fillId="0" borderId="1" xfId="0" applyNumberFormat="1" applyFont="1" applyFill="1" applyBorder="1"/>
    <xf numFmtId="167" fontId="3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right"/>
    </xf>
    <xf numFmtId="0" fontId="10" fillId="2" borderId="3" xfId="0" applyNumberFormat="1" applyFont="1" applyFill="1" applyBorder="1" applyAlignment="1" applyProtection="1">
      <alignment horizontal="right"/>
    </xf>
    <xf numFmtId="168" fontId="10" fillId="2" borderId="3" xfId="0" applyNumberFormat="1" applyFont="1" applyFill="1" applyBorder="1" applyAlignment="1" applyProtection="1"/>
    <xf numFmtId="0" fontId="10" fillId="3" borderId="1" xfId="0" applyNumberFormat="1" applyFont="1" applyFill="1" applyBorder="1" applyAlignment="1" applyProtection="1">
      <alignment horizontal="right"/>
    </xf>
    <xf numFmtId="3" fontId="10" fillId="3" borderId="1" xfId="0" applyNumberFormat="1" applyFont="1" applyFill="1" applyBorder="1"/>
    <xf numFmtId="165" fontId="10" fillId="3" borderId="1" xfId="0" applyNumberFormat="1" applyFont="1" applyFill="1" applyBorder="1"/>
    <xf numFmtId="167" fontId="10" fillId="3" borderId="1" xfId="0" applyNumberFormat="1" applyFont="1" applyFill="1" applyBorder="1" applyAlignment="1" applyProtection="1"/>
    <xf numFmtId="166" fontId="10" fillId="3" borderId="1" xfId="0" applyNumberFormat="1" applyFont="1" applyFill="1" applyBorder="1"/>
    <xf numFmtId="3" fontId="4" fillId="0" borderId="1" xfId="0" applyNumberFormat="1" applyFont="1" applyBorder="1"/>
    <xf numFmtId="0" fontId="12" fillId="0" borderId="0" xfId="0" applyNumberFormat="1" applyFont="1" applyFill="1" applyAlignment="1" applyProtection="1"/>
    <xf numFmtId="0" fontId="13" fillId="0" borderId="0" xfId="0" applyNumberFormat="1" applyFont="1" applyFill="1" applyAlignment="1" applyProtection="1">
      <alignment horizontal="center" wrapText="1"/>
    </xf>
    <xf numFmtId="0" fontId="14" fillId="0" borderId="1" xfId="0" applyNumberFormat="1" applyFont="1" applyFill="1" applyBorder="1" applyAlignment="1" applyProtection="1">
      <alignment horizontal="center" wrapText="1"/>
    </xf>
    <xf numFmtId="0" fontId="15" fillId="0" borderId="1" xfId="0" applyNumberFormat="1" applyFont="1" applyFill="1" applyBorder="1" applyAlignment="1" applyProtection="1"/>
    <xf numFmtId="168" fontId="15" fillId="0" borderId="1" xfId="0" applyNumberFormat="1" applyFont="1" applyFill="1" applyBorder="1" applyAlignment="1" applyProtection="1"/>
    <xf numFmtId="164" fontId="15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right"/>
    </xf>
    <xf numFmtId="0" fontId="14" fillId="0" borderId="1" xfId="0" applyNumberFormat="1" applyFont="1" applyFill="1" applyBorder="1" applyAlignment="1" applyProtection="1"/>
    <xf numFmtId="168" fontId="14" fillId="0" borderId="1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right"/>
    </xf>
    <xf numFmtId="0" fontId="15" fillId="0" borderId="3" xfId="0" applyNumberFormat="1" applyFont="1" applyFill="1" applyBorder="1" applyAlignment="1" applyProtection="1"/>
    <xf numFmtId="168" fontId="15" fillId="0" borderId="3" xfId="0" applyNumberFormat="1" applyFont="1" applyFill="1" applyBorder="1" applyAlignment="1" applyProtection="1"/>
    <xf numFmtId="0" fontId="15" fillId="0" borderId="0" xfId="0" applyNumberFormat="1" applyFont="1" applyFill="1" applyAlignment="1" applyProtection="1"/>
    <xf numFmtId="0" fontId="16" fillId="3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 applyProtection="1"/>
    <xf numFmtId="0" fontId="11" fillId="0" borderId="2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osmt.gov/elections/systems/" TargetMode="External"/><Relationship Id="rId14" Type="http://schemas.openxmlformats.org/officeDocument/2006/relationships/hyperlink" Target="https://sosmt.gov/elections/systems/" TargetMode="External"/><Relationship Id="rId15" Type="http://schemas.openxmlformats.org/officeDocument/2006/relationships/hyperlink" Target="https://sosmt.gov/elections/systems/" TargetMode="External"/><Relationship Id="rId16" Type="http://schemas.openxmlformats.org/officeDocument/2006/relationships/hyperlink" Target="https://sosmt.gov/elections/systems/" TargetMode="External"/><Relationship Id="rId17" Type="http://schemas.openxmlformats.org/officeDocument/2006/relationships/hyperlink" Target="https://sosmt.gov/elections/systems/" TargetMode="External"/><Relationship Id="rId18" Type="http://schemas.openxmlformats.org/officeDocument/2006/relationships/hyperlink" Target="https://sosmt.gov/elections/systems/" TargetMode="External"/><Relationship Id="rId19" Type="http://schemas.openxmlformats.org/officeDocument/2006/relationships/hyperlink" Target="https://sosmt.gov/elections/systems/" TargetMode="External"/><Relationship Id="rId50" Type="http://schemas.openxmlformats.org/officeDocument/2006/relationships/hyperlink" Target="https://sosmt.gov/elections/systems/" TargetMode="External"/><Relationship Id="rId51" Type="http://schemas.openxmlformats.org/officeDocument/2006/relationships/hyperlink" Target="https://sosmt.gov/elections/systems/" TargetMode="External"/><Relationship Id="rId52" Type="http://schemas.openxmlformats.org/officeDocument/2006/relationships/hyperlink" Target="https://sosmt.gov/elections/systems/" TargetMode="External"/><Relationship Id="rId53" Type="http://schemas.openxmlformats.org/officeDocument/2006/relationships/hyperlink" Target="https://sosmt.gov/elections/systems/" TargetMode="External"/><Relationship Id="rId54" Type="http://schemas.openxmlformats.org/officeDocument/2006/relationships/hyperlink" Target="https://sosmt.gov/elections/systems/" TargetMode="External"/><Relationship Id="rId40" Type="http://schemas.openxmlformats.org/officeDocument/2006/relationships/hyperlink" Target="https://sosmt.gov/elections/systems/" TargetMode="External"/><Relationship Id="rId41" Type="http://schemas.openxmlformats.org/officeDocument/2006/relationships/hyperlink" Target="https://sosmt.gov/elections/systems/" TargetMode="External"/><Relationship Id="rId42" Type="http://schemas.openxmlformats.org/officeDocument/2006/relationships/hyperlink" Target="https://sosmt.gov/elections/systems/" TargetMode="External"/><Relationship Id="rId43" Type="http://schemas.openxmlformats.org/officeDocument/2006/relationships/hyperlink" Target="https://sosmt.gov/elections/systems/" TargetMode="External"/><Relationship Id="rId44" Type="http://schemas.openxmlformats.org/officeDocument/2006/relationships/hyperlink" Target="https://sosmt.gov/elections/systems/" TargetMode="External"/><Relationship Id="rId45" Type="http://schemas.openxmlformats.org/officeDocument/2006/relationships/hyperlink" Target="https://sosmt.gov/elections/systems/" TargetMode="External"/><Relationship Id="rId46" Type="http://schemas.openxmlformats.org/officeDocument/2006/relationships/hyperlink" Target="https://sosmt.gov/elections/systems/" TargetMode="External"/><Relationship Id="rId47" Type="http://schemas.openxmlformats.org/officeDocument/2006/relationships/hyperlink" Target="https://sosmt.gov/elections/systems/" TargetMode="External"/><Relationship Id="rId48" Type="http://schemas.openxmlformats.org/officeDocument/2006/relationships/hyperlink" Target="https://sosmt.gov/elections/systems/" TargetMode="External"/><Relationship Id="rId49" Type="http://schemas.openxmlformats.org/officeDocument/2006/relationships/hyperlink" Target="https://sosmt.gov/elections/systems/" TargetMode="External"/><Relationship Id="rId1" Type="http://schemas.openxmlformats.org/officeDocument/2006/relationships/hyperlink" Target="https://sosmt.gov/elections/systems/" TargetMode="External"/><Relationship Id="rId2" Type="http://schemas.openxmlformats.org/officeDocument/2006/relationships/hyperlink" Target="https://sosmt.gov/elections/systems/" TargetMode="External"/><Relationship Id="rId3" Type="http://schemas.openxmlformats.org/officeDocument/2006/relationships/hyperlink" Target="https://sosmt.gov/elections/systems/" TargetMode="External"/><Relationship Id="rId4" Type="http://schemas.openxmlformats.org/officeDocument/2006/relationships/hyperlink" Target="https://sosmt.gov/elections/systems/" TargetMode="External"/><Relationship Id="rId5" Type="http://schemas.openxmlformats.org/officeDocument/2006/relationships/hyperlink" Target="https://sosmt.gov/elections/systems/" TargetMode="External"/><Relationship Id="rId6" Type="http://schemas.openxmlformats.org/officeDocument/2006/relationships/hyperlink" Target="https://sosmt.gov/elections/systems/" TargetMode="External"/><Relationship Id="rId7" Type="http://schemas.openxmlformats.org/officeDocument/2006/relationships/hyperlink" Target="https://sosmt.gov/elections/systems/" TargetMode="External"/><Relationship Id="rId8" Type="http://schemas.openxmlformats.org/officeDocument/2006/relationships/hyperlink" Target="https://sosmt.gov/elections/systems/" TargetMode="External"/><Relationship Id="rId9" Type="http://schemas.openxmlformats.org/officeDocument/2006/relationships/hyperlink" Target="https://sosmt.gov/elections/systems/" TargetMode="External"/><Relationship Id="rId30" Type="http://schemas.openxmlformats.org/officeDocument/2006/relationships/hyperlink" Target="https://sosmt.gov/elections/systems/" TargetMode="External"/><Relationship Id="rId31" Type="http://schemas.openxmlformats.org/officeDocument/2006/relationships/hyperlink" Target="https://sosmt.gov/elections/systems/" TargetMode="External"/><Relationship Id="rId32" Type="http://schemas.openxmlformats.org/officeDocument/2006/relationships/hyperlink" Target="https://sosmt.gov/elections/systems/" TargetMode="External"/><Relationship Id="rId33" Type="http://schemas.openxmlformats.org/officeDocument/2006/relationships/hyperlink" Target="https://sosmt.gov/elections/systems/" TargetMode="External"/><Relationship Id="rId34" Type="http://schemas.openxmlformats.org/officeDocument/2006/relationships/hyperlink" Target="https://sosmt.gov/elections/systems/" TargetMode="External"/><Relationship Id="rId35" Type="http://schemas.openxmlformats.org/officeDocument/2006/relationships/hyperlink" Target="https://sosmt.gov/elections/systems/" TargetMode="External"/><Relationship Id="rId36" Type="http://schemas.openxmlformats.org/officeDocument/2006/relationships/hyperlink" Target="https://sosmt.gov/elections/systems/" TargetMode="External"/><Relationship Id="rId37" Type="http://schemas.openxmlformats.org/officeDocument/2006/relationships/hyperlink" Target="https://sosmt.gov/elections/systems/" TargetMode="External"/><Relationship Id="rId38" Type="http://schemas.openxmlformats.org/officeDocument/2006/relationships/hyperlink" Target="https://sosmt.gov/elections/systems/" TargetMode="External"/><Relationship Id="rId39" Type="http://schemas.openxmlformats.org/officeDocument/2006/relationships/hyperlink" Target="https://sosmt.gov/elections/systems/" TargetMode="External"/><Relationship Id="rId20" Type="http://schemas.openxmlformats.org/officeDocument/2006/relationships/hyperlink" Target="https://sosmt.gov/elections/systems/" TargetMode="External"/><Relationship Id="rId21" Type="http://schemas.openxmlformats.org/officeDocument/2006/relationships/hyperlink" Target="https://sosmt.gov/elections/systems/" TargetMode="External"/><Relationship Id="rId22" Type="http://schemas.openxmlformats.org/officeDocument/2006/relationships/hyperlink" Target="https://sosmt.gov/elections/systems/" TargetMode="External"/><Relationship Id="rId23" Type="http://schemas.openxmlformats.org/officeDocument/2006/relationships/hyperlink" Target="https://sosmt.gov/elections/systems/" TargetMode="External"/><Relationship Id="rId24" Type="http://schemas.openxmlformats.org/officeDocument/2006/relationships/hyperlink" Target="https://sosmt.gov/elections/systems/" TargetMode="External"/><Relationship Id="rId25" Type="http://schemas.openxmlformats.org/officeDocument/2006/relationships/hyperlink" Target="https://sosmt.gov/elections/systems/" TargetMode="External"/><Relationship Id="rId26" Type="http://schemas.openxmlformats.org/officeDocument/2006/relationships/hyperlink" Target="https://sosmt.gov/elections/systems/" TargetMode="External"/><Relationship Id="rId27" Type="http://schemas.openxmlformats.org/officeDocument/2006/relationships/hyperlink" Target="https://sosmt.gov/elections/systems/" TargetMode="External"/><Relationship Id="rId28" Type="http://schemas.openxmlformats.org/officeDocument/2006/relationships/hyperlink" Target="https://sosmt.gov/elections/systems/" TargetMode="External"/><Relationship Id="rId29" Type="http://schemas.openxmlformats.org/officeDocument/2006/relationships/hyperlink" Target="https://sosmt.gov/elections/systems/" TargetMode="External"/><Relationship Id="rId10" Type="http://schemas.openxmlformats.org/officeDocument/2006/relationships/hyperlink" Target="https://sosmt.gov/elections/systems/" TargetMode="External"/><Relationship Id="rId11" Type="http://schemas.openxmlformats.org/officeDocument/2006/relationships/hyperlink" Target="https://sosmt.gov/elections/systems/" TargetMode="External"/><Relationship Id="rId12" Type="http://schemas.openxmlformats.org/officeDocument/2006/relationships/hyperlink" Target="https://sosmt.gov/elections/syste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79"/>
  <sheetViews>
    <sheetView showGridLines="0" tabSelected="1" zoomScale="125" workbookViewId="0">
      <pane ySplit="3" topLeftCell="A29" activePane="bottomLeft" state="frozen"/>
      <selection pane="bottomLeft" activeCell="J58" sqref="J58"/>
    </sheetView>
  </sheetViews>
  <sheetFormatPr baseColWidth="10" defaultRowHeight="18"/>
  <cols>
    <col min="1" max="1" width="7.6640625" style="11" customWidth="1"/>
    <col min="2" max="2" width="1.5" style="2" customWidth="1"/>
    <col min="3" max="3" width="14.83203125" style="2" customWidth="1"/>
    <col min="4" max="4" width="11.5" style="2" customWidth="1"/>
    <col min="5" max="5" width="11.6640625" style="2" customWidth="1"/>
    <col min="6" max="6" width="2.33203125" style="6" customWidth="1"/>
    <col min="7" max="7" width="35.6640625" style="2" customWidth="1"/>
    <col min="8" max="8" width="10.83203125" style="35" customWidth="1"/>
    <col min="9" max="9" width="16.6640625" style="35" customWidth="1"/>
    <col min="10" max="16384" width="10.83203125" style="2"/>
  </cols>
  <sheetData>
    <row r="1" spans="1:9">
      <c r="B1" s="6"/>
      <c r="C1" s="6"/>
      <c r="D1" s="6"/>
      <c r="E1" s="6"/>
      <c r="G1" s="6"/>
      <c r="H1" s="32"/>
      <c r="I1" s="32"/>
    </row>
    <row r="2" spans="1:9" ht="30">
      <c r="A2" s="36"/>
      <c r="B2" s="36"/>
      <c r="C2" s="44" t="s">
        <v>48</v>
      </c>
      <c r="D2" s="44"/>
      <c r="E2" s="44"/>
      <c r="F2" s="44"/>
      <c r="G2" s="44"/>
      <c r="H2" s="44"/>
      <c r="I2" s="44"/>
    </row>
    <row r="3" spans="1:9" s="1" customFormat="1" ht="54">
      <c r="A3" s="10"/>
      <c r="B3" s="3"/>
      <c r="C3" s="3" t="s">
        <v>54</v>
      </c>
      <c r="D3" s="3" t="s">
        <v>28</v>
      </c>
      <c r="E3" s="3" t="s">
        <v>29</v>
      </c>
      <c r="F3" s="3"/>
      <c r="G3" s="3" t="s">
        <v>53</v>
      </c>
      <c r="H3" s="3" t="s">
        <v>42</v>
      </c>
      <c r="I3" s="3" t="s">
        <v>41</v>
      </c>
    </row>
    <row r="4" spans="1:9">
      <c r="A4" s="11">
        <v>1</v>
      </c>
      <c r="B4" s="4"/>
      <c r="C4" s="4" t="s">
        <v>64</v>
      </c>
      <c r="D4" s="25">
        <v>1300</v>
      </c>
      <c r="E4" s="8">
        <v>968</v>
      </c>
      <c r="F4" s="12"/>
      <c r="G4" s="4"/>
      <c r="H4" s="33" t="s">
        <v>52</v>
      </c>
      <c r="I4" s="33" t="s">
        <v>43</v>
      </c>
    </row>
    <row r="5" spans="1:9">
      <c r="A5" s="11">
        <f>A4+1</f>
        <v>2</v>
      </c>
      <c r="B5" s="4"/>
      <c r="C5" s="4" t="s">
        <v>69</v>
      </c>
      <c r="D5" s="25">
        <v>1700</v>
      </c>
      <c r="E5" s="8">
        <v>1193</v>
      </c>
      <c r="F5" s="12"/>
      <c r="G5" s="4"/>
      <c r="H5" s="33" t="s">
        <v>52</v>
      </c>
      <c r="I5" s="33" t="s">
        <v>43</v>
      </c>
    </row>
    <row r="6" spans="1:9">
      <c r="A6" s="11">
        <f t="shared" ref="A6:A15" si="0">A5+1</f>
        <v>3</v>
      </c>
      <c r="B6" s="4"/>
      <c r="C6" s="4" t="s">
        <v>73</v>
      </c>
      <c r="D6" s="25">
        <v>2800</v>
      </c>
      <c r="E6" s="8">
        <v>1834</v>
      </c>
      <c r="F6" s="12"/>
      <c r="G6" s="4"/>
      <c r="H6" s="33" t="s">
        <v>52</v>
      </c>
      <c r="I6" s="33" t="s">
        <v>43</v>
      </c>
    </row>
    <row r="7" spans="1:9">
      <c r="A7" s="11">
        <f t="shared" si="0"/>
        <v>4</v>
      </c>
      <c r="B7" s="4"/>
      <c r="C7" s="4" t="s">
        <v>78</v>
      </c>
      <c r="D7" s="25">
        <v>1300</v>
      </c>
      <c r="E7" s="8">
        <v>930</v>
      </c>
      <c r="F7" s="12"/>
      <c r="G7" s="4"/>
      <c r="H7" s="33" t="s">
        <v>52</v>
      </c>
      <c r="I7" s="33" t="s">
        <v>43</v>
      </c>
    </row>
    <row r="8" spans="1:9">
      <c r="A8" s="11">
        <f t="shared" si="0"/>
        <v>5</v>
      </c>
      <c r="B8" s="4"/>
      <c r="C8" s="4" t="s">
        <v>80</v>
      </c>
      <c r="D8" s="25">
        <v>800</v>
      </c>
      <c r="E8" s="8">
        <v>582</v>
      </c>
      <c r="F8" s="12"/>
      <c r="G8" s="4"/>
      <c r="H8" s="33" t="s">
        <v>52</v>
      </c>
      <c r="I8" s="33" t="s">
        <v>43</v>
      </c>
    </row>
    <row r="9" spans="1:9">
      <c r="A9" s="11">
        <f t="shared" si="0"/>
        <v>6</v>
      </c>
      <c r="B9" s="4"/>
      <c r="C9" s="4" t="s">
        <v>92</v>
      </c>
      <c r="D9" s="25">
        <v>8700</v>
      </c>
      <c r="E9" s="8">
        <v>1240</v>
      </c>
      <c r="F9" s="12"/>
      <c r="G9" s="4"/>
      <c r="H9" s="33" t="s">
        <v>52</v>
      </c>
      <c r="I9" s="33" t="s">
        <v>43</v>
      </c>
    </row>
    <row r="10" spans="1:9">
      <c r="A10" s="11">
        <f t="shared" si="0"/>
        <v>7</v>
      </c>
      <c r="B10" s="4"/>
      <c r="C10" s="4" t="s">
        <v>93</v>
      </c>
      <c r="D10" s="25">
        <v>1900</v>
      </c>
      <c r="E10" s="8">
        <v>1320</v>
      </c>
      <c r="F10" s="12"/>
      <c r="G10" s="4"/>
      <c r="H10" s="33" t="s">
        <v>52</v>
      </c>
      <c r="I10" s="33" t="s">
        <v>43</v>
      </c>
    </row>
    <row r="11" spans="1:9">
      <c r="A11" s="11">
        <f t="shared" si="0"/>
        <v>8</v>
      </c>
      <c r="B11" s="4"/>
      <c r="C11" s="4" t="s">
        <v>9</v>
      </c>
      <c r="D11" s="25">
        <v>1600</v>
      </c>
      <c r="E11" s="8">
        <v>1336</v>
      </c>
      <c r="F11" s="12"/>
      <c r="G11" s="4"/>
      <c r="H11" s="33" t="s">
        <v>52</v>
      </c>
      <c r="I11" s="33" t="s">
        <v>43</v>
      </c>
    </row>
    <row r="12" spans="1:9">
      <c r="A12" s="11">
        <f t="shared" si="0"/>
        <v>9</v>
      </c>
      <c r="B12" s="4"/>
      <c r="C12" s="4" t="s">
        <v>11</v>
      </c>
      <c r="D12" s="25">
        <v>1100</v>
      </c>
      <c r="E12" s="8">
        <v>871</v>
      </c>
      <c r="F12" s="12"/>
      <c r="G12" s="4"/>
      <c r="H12" s="33" t="s">
        <v>52</v>
      </c>
      <c r="I12" s="33" t="s">
        <v>43</v>
      </c>
    </row>
    <row r="13" spans="1:9">
      <c r="A13" s="11">
        <f t="shared" si="0"/>
        <v>10</v>
      </c>
      <c r="B13" s="4"/>
      <c r="C13" s="4" t="s">
        <v>20</v>
      </c>
      <c r="D13" s="25">
        <v>3800</v>
      </c>
      <c r="E13" s="8">
        <v>2827</v>
      </c>
      <c r="F13" s="12"/>
      <c r="G13" s="4"/>
      <c r="H13" s="33" t="s">
        <v>52</v>
      </c>
      <c r="I13" s="33" t="s">
        <v>43</v>
      </c>
    </row>
    <row r="14" spans="1:9">
      <c r="A14" s="11">
        <f t="shared" si="0"/>
        <v>11</v>
      </c>
      <c r="B14" s="4"/>
      <c r="C14" s="4" t="s">
        <v>24</v>
      </c>
      <c r="D14" s="25">
        <v>700</v>
      </c>
      <c r="E14" s="8">
        <v>551</v>
      </c>
      <c r="F14" s="12"/>
      <c r="G14" s="4"/>
      <c r="H14" s="33" t="s">
        <v>52</v>
      </c>
      <c r="I14" s="33" t="s">
        <v>43</v>
      </c>
    </row>
    <row r="15" spans="1:9">
      <c r="A15" s="11">
        <f t="shared" si="0"/>
        <v>12</v>
      </c>
      <c r="B15" s="4"/>
      <c r="C15" s="4" t="s">
        <v>26</v>
      </c>
      <c r="D15" s="25">
        <v>2100</v>
      </c>
      <c r="E15" s="8">
        <v>1260</v>
      </c>
      <c r="F15" s="12"/>
      <c r="G15" s="4"/>
      <c r="H15" s="33" t="s">
        <v>52</v>
      </c>
      <c r="I15" s="33" t="s">
        <v>43</v>
      </c>
    </row>
    <row r="16" spans="1:9">
      <c r="B16" s="4"/>
      <c r="C16" s="20" t="s">
        <v>44</v>
      </c>
      <c r="D16" s="21">
        <f>SUM(D4:D15)</f>
        <v>27800</v>
      </c>
      <c r="E16" s="22">
        <f>SUM(E4:E15)</f>
        <v>14912</v>
      </c>
      <c r="F16" s="13"/>
      <c r="G16" s="4"/>
      <c r="H16" s="33"/>
      <c r="I16" s="33"/>
    </row>
    <row r="17" spans="1:9">
      <c r="B17" s="4"/>
      <c r="C17" s="20" t="s">
        <v>45</v>
      </c>
      <c r="D17" s="24">
        <f>(D16/1077600)*100</f>
        <v>2.5798069784706756</v>
      </c>
      <c r="E17" s="24">
        <f>(E16/751648)*100</f>
        <v>1.9839073608923328</v>
      </c>
      <c r="F17" s="14"/>
      <c r="G17" s="4"/>
      <c r="H17" s="33"/>
      <c r="I17" s="33"/>
    </row>
    <row r="18" spans="1:9">
      <c r="B18" s="4"/>
      <c r="C18" s="4"/>
      <c r="D18" s="7"/>
      <c r="E18" s="8"/>
      <c r="F18" s="12"/>
      <c r="G18" s="4"/>
      <c r="H18" s="33"/>
      <c r="I18" s="33"/>
    </row>
    <row r="19" spans="1:9">
      <c r="A19" s="11">
        <v>1</v>
      </c>
      <c r="B19" s="4"/>
      <c r="C19" s="4" t="s">
        <v>56</v>
      </c>
      <c r="D19" s="25">
        <v>9500</v>
      </c>
      <c r="E19" s="8">
        <v>7109</v>
      </c>
      <c r="F19" s="12"/>
      <c r="G19" s="4" t="s">
        <v>57</v>
      </c>
      <c r="H19" s="33"/>
      <c r="I19" s="33" t="s">
        <v>52</v>
      </c>
    </row>
    <row r="20" spans="1:9">
      <c r="A20" s="11">
        <f>1+A19</f>
        <v>2</v>
      </c>
      <c r="B20" s="4"/>
      <c r="C20" s="4" t="s">
        <v>58</v>
      </c>
      <c r="D20" s="25">
        <v>13300</v>
      </c>
      <c r="E20" s="8">
        <v>7452</v>
      </c>
      <c r="F20" s="12"/>
      <c r="G20" s="4" t="s">
        <v>59</v>
      </c>
      <c r="H20" s="33"/>
      <c r="I20" s="33"/>
    </row>
    <row r="21" spans="1:9">
      <c r="A21" s="11">
        <f t="shared" ref="A21:A62" si="1">1+A20</f>
        <v>3</v>
      </c>
      <c r="B21" s="4"/>
      <c r="C21" s="4" t="s">
        <v>60</v>
      </c>
      <c r="D21" s="25">
        <v>6600</v>
      </c>
      <c r="E21" s="8">
        <v>4151</v>
      </c>
      <c r="F21" s="12"/>
      <c r="G21" s="4" t="s">
        <v>61</v>
      </c>
      <c r="H21" s="33"/>
      <c r="I21" s="33" t="s">
        <v>52</v>
      </c>
    </row>
    <row r="22" spans="1:9">
      <c r="A22" s="11">
        <f t="shared" si="1"/>
        <v>4</v>
      </c>
      <c r="B22" s="4"/>
      <c r="C22" s="4" t="s">
        <v>62</v>
      </c>
      <c r="D22" s="25">
        <v>6400</v>
      </c>
      <c r="E22" s="8">
        <v>5017</v>
      </c>
      <c r="F22" s="12"/>
      <c r="G22" s="4" t="s">
        <v>61</v>
      </c>
      <c r="H22" s="33"/>
      <c r="I22" s="33"/>
    </row>
    <row r="23" spans="1:9">
      <c r="A23" s="11">
        <f t="shared" si="1"/>
        <v>5</v>
      </c>
      <c r="B23" s="4"/>
      <c r="C23" s="4" t="s">
        <v>63</v>
      </c>
      <c r="D23" s="25">
        <v>10800</v>
      </c>
      <c r="E23" s="8">
        <v>8281</v>
      </c>
      <c r="F23" s="12"/>
      <c r="G23" s="4" t="s">
        <v>61</v>
      </c>
      <c r="H23" s="33"/>
      <c r="I23" s="33"/>
    </row>
    <row r="24" spans="1:9">
      <c r="A24" s="11">
        <f t="shared" si="1"/>
        <v>6</v>
      </c>
      <c r="B24" s="4"/>
      <c r="C24" s="4" t="s">
        <v>65</v>
      </c>
      <c r="D24" s="25">
        <v>81000</v>
      </c>
      <c r="E24" s="8">
        <v>50529</v>
      </c>
      <c r="F24" s="12"/>
      <c r="G24" s="4" t="s">
        <v>66</v>
      </c>
      <c r="H24" s="33"/>
      <c r="I24" s="33"/>
    </row>
    <row r="25" spans="1:9">
      <c r="A25" s="11">
        <f t="shared" si="1"/>
        <v>7</v>
      </c>
      <c r="B25" s="4"/>
      <c r="C25" s="4" t="s">
        <v>67</v>
      </c>
      <c r="D25" s="25">
        <v>5500</v>
      </c>
      <c r="E25" s="8">
        <v>3718</v>
      </c>
      <c r="F25" s="12"/>
      <c r="G25" s="4" t="s">
        <v>61</v>
      </c>
      <c r="H25" s="33"/>
      <c r="I25" s="33"/>
    </row>
    <row r="26" spans="1:9">
      <c r="A26" s="11">
        <f t="shared" si="1"/>
        <v>8</v>
      </c>
      <c r="B26" s="4"/>
      <c r="C26" s="4" t="s">
        <v>68</v>
      </c>
      <c r="D26" s="25">
        <v>11200</v>
      </c>
      <c r="E26" s="8">
        <v>7218</v>
      </c>
      <c r="F26" s="12"/>
      <c r="G26" s="4" t="s">
        <v>61</v>
      </c>
      <c r="H26" s="33"/>
      <c r="I26" s="33"/>
    </row>
    <row r="27" spans="1:9">
      <c r="A27" s="11">
        <f t="shared" si="1"/>
        <v>9</v>
      </c>
      <c r="B27" s="4"/>
      <c r="C27" s="4" t="s">
        <v>70</v>
      </c>
      <c r="D27" s="25">
        <v>8500</v>
      </c>
      <c r="E27" s="8">
        <v>5859</v>
      </c>
      <c r="F27" s="12"/>
      <c r="G27" s="4" t="s">
        <v>61</v>
      </c>
      <c r="H27" s="33"/>
      <c r="I27" s="33" t="s">
        <v>52</v>
      </c>
    </row>
    <row r="28" spans="1:9">
      <c r="A28" s="11">
        <f t="shared" si="1"/>
        <v>10</v>
      </c>
      <c r="B28" s="4"/>
      <c r="C28" s="4" t="s">
        <v>71</v>
      </c>
      <c r="D28" s="25">
        <v>9200</v>
      </c>
      <c r="E28" s="8">
        <v>5871</v>
      </c>
      <c r="F28" s="12"/>
      <c r="G28" s="4" t="s">
        <v>72</v>
      </c>
      <c r="H28" s="33"/>
      <c r="I28" s="33"/>
    </row>
    <row r="29" spans="1:9">
      <c r="A29" s="11">
        <f t="shared" si="1"/>
        <v>11</v>
      </c>
      <c r="B29" s="4"/>
      <c r="C29" s="4" t="s">
        <v>74</v>
      </c>
      <c r="D29" s="25">
        <v>11000</v>
      </c>
      <c r="E29" s="8">
        <v>7808</v>
      </c>
      <c r="F29" s="12"/>
      <c r="G29" s="4" t="s">
        <v>72</v>
      </c>
      <c r="H29" s="33"/>
      <c r="I29" s="33"/>
    </row>
    <row r="30" spans="1:9">
      <c r="A30" s="11">
        <f t="shared" si="1"/>
        <v>12</v>
      </c>
      <c r="B30" s="4"/>
      <c r="C30" s="4" t="s">
        <v>75</v>
      </c>
      <c r="D30" s="25">
        <v>105600</v>
      </c>
      <c r="E30" s="8">
        <v>76362</v>
      </c>
      <c r="F30" s="12"/>
      <c r="G30" s="4" t="s">
        <v>76</v>
      </c>
      <c r="H30" s="33"/>
      <c r="I30" s="33"/>
    </row>
    <row r="31" spans="1:9">
      <c r="A31" s="11">
        <f t="shared" si="1"/>
        <v>13</v>
      </c>
      <c r="B31" s="4"/>
      <c r="C31" s="4" t="s">
        <v>77</v>
      </c>
      <c r="D31" s="25">
        <v>117300</v>
      </c>
      <c r="E31" s="8">
        <v>88582</v>
      </c>
      <c r="F31" s="12"/>
      <c r="G31" s="4" t="s">
        <v>76</v>
      </c>
      <c r="H31" s="33"/>
      <c r="I31" s="33"/>
    </row>
    <row r="32" spans="1:9">
      <c r="A32" s="11">
        <f t="shared" si="1"/>
        <v>14</v>
      </c>
      <c r="B32" s="4"/>
      <c r="C32" s="4" t="s">
        <v>79</v>
      </c>
      <c r="D32" s="25">
        <v>13700</v>
      </c>
      <c r="E32" s="8">
        <v>8342</v>
      </c>
      <c r="F32" s="12"/>
      <c r="G32" s="4" t="s">
        <v>59</v>
      </c>
      <c r="H32" s="33"/>
      <c r="I32" s="33" t="s">
        <v>52</v>
      </c>
    </row>
    <row r="33" spans="1:9">
      <c r="A33" s="11">
        <f t="shared" si="1"/>
        <v>15</v>
      </c>
      <c r="B33" s="4"/>
      <c r="C33" s="4" t="s">
        <v>81</v>
      </c>
      <c r="D33" s="25">
        <v>3400</v>
      </c>
      <c r="E33" s="8">
        <v>2454</v>
      </c>
      <c r="F33" s="12"/>
      <c r="G33" s="4" t="s">
        <v>82</v>
      </c>
      <c r="H33" s="33"/>
      <c r="I33" s="33" t="s">
        <v>52</v>
      </c>
    </row>
    <row r="34" spans="1:9">
      <c r="A34" s="11">
        <f t="shared" si="1"/>
        <v>16</v>
      </c>
      <c r="B34" s="4"/>
      <c r="C34" s="4" t="s">
        <v>83</v>
      </c>
      <c r="D34" s="25">
        <v>16600</v>
      </c>
      <c r="E34" s="8">
        <v>9194</v>
      </c>
      <c r="F34" s="12"/>
      <c r="G34" s="4" t="s">
        <v>72</v>
      </c>
      <c r="H34" s="33"/>
      <c r="I34" s="33"/>
    </row>
    <row r="35" spans="1:9">
      <c r="A35" s="11">
        <f t="shared" si="1"/>
        <v>17</v>
      </c>
      <c r="B35" s="4"/>
      <c r="C35" s="4" t="s">
        <v>84</v>
      </c>
      <c r="D35" s="25">
        <v>12300</v>
      </c>
      <c r="E35" s="8">
        <v>9440</v>
      </c>
      <c r="F35" s="12"/>
      <c r="G35" s="4" t="s">
        <v>72</v>
      </c>
      <c r="H35" s="33"/>
      <c r="I35" s="33"/>
    </row>
    <row r="36" spans="1:9">
      <c r="A36" s="11">
        <f t="shared" si="1"/>
        <v>18</v>
      </c>
      <c r="B36" s="4"/>
      <c r="C36" s="4" t="s">
        <v>85</v>
      </c>
      <c r="D36" s="25">
        <v>2100</v>
      </c>
      <c r="E36" s="8">
        <v>1498</v>
      </c>
      <c r="F36" s="12"/>
      <c r="G36" s="4" t="s">
        <v>86</v>
      </c>
      <c r="H36" s="33"/>
      <c r="I36" s="33" t="s">
        <v>52</v>
      </c>
    </row>
    <row r="37" spans="1:9">
      <c r="A37" s="11">
        <f t="shared" si="1"/>
        <v>19</v>
      </c>
      <c r="B37" s="4"/>
      <c r="C37" s="4" t="s">
        <v>87</v>
      </c>
      <c r="D37" s="25">
        <v>30700</v>
      </c>
      <c r="E37" s="8">
        <v>20803</v>
      </c>
      <c r="F37" s="12"/>
      <c r="G37" s="4" t="s">
        <v>57</v>
      </c>
      <c r="H37" s="33"/>
      <c r="I37" s="33"/>
    </row>
    <row r="38" spans="1:9">
      <c r="A38" s="11">
        <f t="shared" si="1"/>
        <v>20</v>
      </c>
      <c r="B38" s="4"/>
      <c r="C38" s="4" t="s">
        <v>88</v>
      </c>
      <c r="D38" s="25">
        <v>70300</v>
      </c>
      <c r="E38" s="8">
        <v>50601</v>
      </c>
      <c r="F38" s="12"/>
      <c r="G38" s="4" t="s">
        <v>59</v>
      </c>
      <c r="H38" s="33"/>
      <c r="I38" s="33"/>
    </row>
    <row r="39" spans="1:9">
      <c r="A39" s="11">
        <f t="shared" si="1"/>
        <v>21</v>
      </c>
      <c r="B39" s="4"/>
      <c r="C39" s="4" t="s">
        <v>89</v>
      </c>
      <c r="D39" s="25">
        <v>2300</v>
      </c>
      <c r="E39" s="8">
        <v>1223</v>
      </c>
      <c r="F39" s="12"/>
      <c r="G39" s="4" t="s">
        <v>61</v>
      </c>
      <c r="H39" s="33"/>
      <c r="I39" s="33"/>
    </row>
    <row r="40" spans="1:9">
      <c r="A40" s="11">
        <f t="shared" si="1"/>
        <v>22</v>
      </c>
      <c r="B40" s="4"/>
      <c r="C40" s="4" t="s">
        <v>90</v>
      </c>
      <c r="D40" s="25">
        <v>20200</v>
      </c>
      <c r="E40" s="8">
        <v>14507</v>
      </c>
      <c r="F40" s="12"/>
      <c r="G40" s="4" t="s">
        <v>72</v>
      </c>
      <c r="H40" s="33"/>
      <c r="I40" s="33"/>
    </row>
    <row r="41" spans="1:9">
      <c r="A41" s="11">
        <f t="shared" si="1"/>
        <v>23</v>
      </c>
      <c r="B41" s="4"/>
      <c r="C41" s="4" t="s">
        <v>91</v>
      </c>
      <c r="D41" s="25">
        <v>1700</v>
      </c>
      <c r="E41" s="8">
        <v>7101</v>
      </c>
      <c r="F41" s="12"/>
      <c r="G41" s="4" t="s">
        <v>72</v>
      </c>
      <c r="H41" s="33"/>
      <c r="I41" s="33" t="s">
        <v>52</v>
      </c>
    </row>
    <row r="42" spans="1:9">
      <c r="A42" s="11">
        <f t="shared" si="1"/>
        <v>24</v>
      </c>
      <c r="B42" s="4"/>
      <c r="C42" s="4" t="s">
        <v>0</v>
      </c>
      <c r="D42" s="25">
        <v>4500</v>
      </c>
      <c r="E42" s="8">
        <v>3383</v>
      </c>
      <c r="F42" s="12"/>
      <c r="G42" s="4" t="s">
        <v>1</v>
      </c>
      <c r="H42" s="33"/>
      <c r="I42" s="33" t="s">
        <v>52</v>
      </c>
    </row>
    <row r="43" spans="1:9">
      <c r="A43" s="11">
        <f t="shared" si="1"/>
        <v>25</v>
      </c>
      <c r="B43" s="4"/>
      <c r="C43" s="4" t="s">
        <v>2</v>
      </c>
      <c r="D43" s="25">
        <v>120600</v>
      </c>
      <c r="E43" s="8">
        <v>90766</v>
      </c>
      <c r="F43" s="12"/>
      <c r="G43" s="4" t="s">
        <v>3</v>
      </c>
      <c r="H43" s="33"/>
      <c r="I43" s="33"/>
    </row>
    <row r="44" spans="1:9">
      <c r="A44" s="11">
        <f t="shared" si="1"/>
        <v>26</v>
      </c>
      <c r="B44" s="4"/>
      <c r="C44" s="4" t="s">
        <v>4</v>
      </c>
      <c r="D44" s="25">
        <v>4600</v>
      </c>
      <c r="E44" s="8">
        <v>3591</v>
      </c>
      <c r="F44" s="12"/>
      <c r="G44" s="4" t="s">
        <v>61</v>
      </c>
      <c r="H44" s="33"/>
      <c r="I44" s="33"/>
    </row>
    <row r="45" spans="1:9">
      <c r="A45" s="11">
        <f t="shared" si="1"/>
        <v>27</v>
      </c>
      <c r="B45" s="4"/>
      <c r="C45" s="4" t="s">
        <v>5</v>
      </c>
      <c r="D45" s="25">
        <v>16600</v>
      </c>
      <c r="E45" s="8">
        <v>13865</v>
      </c>
      <c r="F45" s="12"/>
      <c r="G45" s="4" t="s">
        <v>61</v>
      </c>
      <c r="H45" s="33"/>
      <c r="I45" s="33"/>
    </row>
    <row r="46" spans="1:9">
      <c r="A46" s="11">
        <f t="shared" si="1"/>
        <v>28</v>
      </c>
      <c r="B46" s="4"/>
      <c r="C46" s="4" t="s">
        <v>6</v>
      </c>
      <c r="D46" s="25">
        <v>500</v>
      </c>
      <c r="E46" s="8">
        <v>388</v>
      </c>
      <c r="F46" s="12"/>
      <c r="G46" s="4" t="s">
        <v>61</v>
      </c>
      <c r="H46" s="33"/>
      <c r="I46" s="33"/>
    </row>
    <row r="47" spans="1:9">
      <c r="A47" s="11">
        <f t="shared" si="1"/>
        <v>29</v>
      </c>
      <c r="B47" s="4"/>
      <c r="C47" s="4" t="s">
        <v>7</v>
      </c>
      <c r="D47" s="25">
        <v>3900</v>
      </c>
      <c r="E47" s="8">
        <v>2857</v>
      </c>
      <c r="F47" s="12"/>
      <c r="G47" s="4" t="s">
        <v>61</v>
      </c>
      <c r="H47" s="33"/>
      <c r="I47" s="33" t="s">
        <v>52</v>
      </c>
    </row>
    <row r="48" spans="1:9">
      <c r="A48" s="11">
        <f t="shared" si="1"/>
        <v>30</v>
      </c>
      <c r="B48" s="4"/>
      <c r="C48" s="4" t="s">
        <v>8</v>
      </c>
      <c r="D48" s="25">
        <v>5900</v>
      </c>
      <c r="E48" s="8">
        <v>3614</v>
      </c>
      <c r="F48" s="12"/>
      <c r="G48" s="4" t="s">
        <v>82</v>
      </c>
      <c r="H48" s="33"/>
      <c r="I48" s="33"/>
    </row>
    <row r="49" spans="1:9">
      <c r="A49" s="11">
        <f t="shared" si="1"/>
        <v>31</v>
      </c>
      <c r="B49" s="4"/>
      <c r="C49" s="4" t="s">
        <v>10</v>
      </c>
      <c r="D49" s="25">
        <v>6800</v>
      </c>
      <c r="E49" s="8">
        <v>3885</v>
      </c>
      <c r="F49" s="12"/>
      <c r="G49" s="4" t="s">
        <v>72</v>
      </c>
      <c r="H49" s="33"/>
      <c r="I49" s="33"/>
    </row>
    <row r="50" spans="1:9">
      <c r="A50" s="11">
        <f t="shared" si="1"/>
        <v>32</v>
      </c>
      <c r="B50" s="4"/>
      <c r="C50" s="4" t="s">
        <v>12</v>
      </c>
      <c r="D50" s="25">
        <v>44500</v>
      </c>
      <c r="E50" s="8">
        <v>33743</v>
      </c>
      <c r="F50" s="12"/>
      <c r="G50" s="4" t="s">
        <v>59</v>
      </c>
      <c r="H50" s="33"/>
      <c r="I50" s="33"/>
    </row>
    <row r="51" spans="1:9">
      <c r="A51" s="11">
        <f t="shared" si="1"/>
        <v>33</v>
      </c>
      <c r="B51" s="4"/>
      <c r="C51" s="4" t="s">
        <v>13</v>
      </c>
      <c r="D51" s="25">
        <v>10800</v>
      </c>
      <c r="E51" s="8">
        <v>7703</v>
      </c>
      <c r="F51" s="12"/>
      <c r="G51" s="4" t="s">
        <v>61</v>
      </c>
      <c r="H51" s="33"/>
      <c r="I51" s="33"/>
    </row>
    <row r="52" spans="1:9">
      <c r="A52" s="11">
        <f t="shared" si="1"/>
        <v>34</v>
      </c>
      <c r="B52" s="4"/>
      <c r="C52" s="4" t="s">
        <v>14</v>
      </c>
      <c r="D52" s="25">
        <v>10900</v>
      </c>
      <c r="E52" s="8">
        <v>6027</v>
      </c>
      <c r="F52" s="12"/>
      <c r="G52" s="4" t="s">
        <v>82</v>
      </c>
      <c r="H52" s="33"/>
      <c r="I52" s="33"/>
    </row>
    <row r="53" spans="1:9">
      <c r="A53" s="11">
        <f t="shared" si="1"/>
        <v>35</v>
      </c>
      <c r="B53" s="4"/>
      <c r="C53" s="4" t="s">
        <v>15</v>
      </c>
      <c r="D53" s="25">
        <v>8800</v>
      </c>
      <c r="E53" s="8">
        <v>5033</v>
      </c>
      <c r="F53" s="12"/>
      <c r="G53" s="4" t="s">
        <v>61</v>
      </c>
      <c r="H53" s="33"/>
      <c r="I53" s="33"/>
    </row>
    <row r="54" spans="1:9">
      <c r="A54" s="11">
        <f t="shared" si="1"/>
        <v>36</v>
      </c>
      <c r="B54" s="4"/>
      <c r="C54" s="4" t="s">
        <v>16</v>
      </c>
      <c r="D54" s="25">
        <v>12400</v>
      </c>
      <c r="E54" s="8">
        <v>9183</v>
      </c>
      <c r="F54" s="12"/>
      <c r="G54" s="4" t="s">
        <v>59</v>
      </c>
      <c r="H54" s="33"/>
      <c r="I54" s="33"/>
    </row>
    <row r="55" spans="1:9">
      <c r="A55" s="11">
        <f t="shared" si="1"/>
        <v>37</v>
      </c>
      <c r="B55" s="4"/>
      <c r="C55" s="4" t="s">
        <v>17</v>
      </c>
      <c r="D55" s="25">
        <v>3200</v>
      </c>
      <c r="E55" s="8">
        <v>2511</v>
      </c>
      <c r="F55" s="12"/>
      <c r="G55" s="4" t="s">
        <v>61</v>
      </c>
      <c r="H55" s="33"/>
      <c r="I55" s="33"/>
    </row>
    <row r="56" spans="1:9">
      <c r="A56" s="11">
        <f t="shared" si="1"/>
        <v>38</v>
      </c>
      <c r="B56" s="4"/>
      <c r="C56" s="4" t="s">
        <v>18</v>
      </c>
      <c r="D56" s="25">
        <v>35100</v>
      </c>
      <c r="E56" s="8">
        <v>23352</v>
      </c>
      <c r="F56" s="12"/>
      <c r="G56" s="4" t="s">
        <v>61</v>
      </c>
      <c r="H56" s="33"/>
      <c r="I56" s="33"/>
    </row>
    <row r="57" spans="1:9">
      <c r="A57" s="11">
        <f t="shared" si="1"/>
        <v>39</v>
      </c>
      <c r="B57" s="4"/>
      <c r="C57" s="4" t="s">
        <v>19</v>
      </c>
      <c r="D57" s="25">
        <v>9800</v>
      </c>
      <c r="E57" s="8">
        <v>6824</v>
      </c>
      <c r="F57" s="12"/>
      <c r="G57" s="4" t="s">
        <v>61</v>
      </c>
      <c r="H57" s="33"/>
      <c r="I57" s="33"/>
    </row>
    <row r="58" spans="1:9">
      <c r="A58" s="11">
        <f t="shared" si="1"/>
        <v>40</v>
      </c>
      <c r="B58" s="4"/>
      <c r="C58" s="4" t="s">
        <v>21</v>
      </c>
      <c r="D58" s="25">
        <v>6200</v>
      </c>
      <c r="E58" s="8">
        <v>4193</v>
      </c>
      <c r="F58" s="12"/>
      <c r="G58" s="4" t="s">
        <v>1</v>
      </c>
      <c r="H58" s="33"/>
      <c r="I58" s="33"/>
    </row>
    <row r="59" spans="1:9">
      <c r="A59" s="11">
        <f t="shared" si="1"/>
        <v>41</v>
      </c>
      <c r="B59" s="4"/>
      <c r="C59" s="4" t="s">
        <v>22</v>
      </c>
      <c r="D59" s="25">
        <v>4600</v>
      </c>
      <c r="E59" s="8">
        <v>2603</v>
      </c>
      <c r="F59" s="12"/>
      <c r="G59" s="4" t="s">
        <v>23</v>
      </c>
      <c r="H59" s="33"/>
      <c r="I59" s="33" t="s">
        <v>52</v>
      </c>
    </row>
    <row r="60" spans="1:9">
      <c r="A60" s="11">
        <f t="shared" si="1"/>
        <v>42</v>
      </c>
      <c r="B60" s="4"/>
      <c r="C60" s="4" t="s">
        <v>25</v>
      </c>
      <c r="D60" s="25">
        <v>7400</v>
      </c>
      <c r="E60" s="8">
        <v>5119</v>
      </c>
      <c r="F60" s="12"/>
      <c r="G60" s="4" t="s">
        <v>82</v>
      </c>
      <c r="H60" s="33"/>
      <c r="I60" s="33" t="s">
        <v>52</v>
      </c>
    </row>
    <row r="61" spans="1:9">
      <c r="A61" s="11">
        <f t="shared" si="1"/>
        <v>43</v>
      </c>
      <c r="B61" s="4"/>
      <c r="C61" s="4" t="s">
        <v>27</v>
      </c>
      <c r="D61" s="25">
        <v>900</v>
      </c>
      <c r="E61" s="8">
        <v>738</v>
      </c>
      <c r="F61" s="12"/>
      <c r="G61" s="4" t="s">
        <v>61</v>
      </c>
      <c r="H61" s="33"/>
      <c r="I61" s="33" t="s">
        <v>52</v>
      </c>
    </row>
    <row r="62" spans="1:9">
      <c r="A62" s="11">
        <f t="shared" si="1"/>
        <v>44</v>
      </c>
      <c r="B62" s="4"/>
      <c r="C62" s="4" t="s">
        <v>55</v>
      </c>
      <c r="D62" s="25">
        <v>162600</v>
      </c>
      <c r="E62" s="8">
        <v>104238</v>
      </c>
      <c r="F62" s="12"/>
      <c r="G62" s="4" t="s">
        <v>59</v>
      </c>
      <c r="H62" s="33"/>
      <c r="I62" s="33"/>
    </row>
    <row r="63" spans="1:9">
      <c r="B63" s="4"/>
      <c r="C63" s="20" t="s">
        <v>46</v>
      </c>
      <c r="D63" s="21">
        <f>SUM(D19:D62)</f>
        <v>1049800</v>
      </c>
      <c r="E63" s="22">
        <f>SUM(E19:E62)</f>
        <v>736736</v>
      </c>
      <c r="F63" s="15"/>
      <c r="G63" s="4"/>
      <c r="H63" s="33"/>
      <c r="I63" s="33"/>
    </row>
    <row r="64" spans="1:9">
      <c r="B64" s="4"/>
      <c r="C64" s="20" t="s">
        <v>47</v>
      </c>
      <c r="D64" s="23">
        <f>(D63/1077600)*100</f>
        <v>97.420193021529329</v>
      </c>
      <c r="E64" s="23">
        <f>(E63/751648)*100</f>
        <v>98.016092639107669</v>
      </c>
      <c r="F64" s="9"/>
      <c r="G64" s="4"/>
      <c r="H64" s="33"/>
      <c r="I64" s="33"/>
    </row>
    <row r="65" spans="2:9">
      <c r="B65" s="5"/>
      <c r="C65" s="17"/>
      <c r="D65" s="16"/>
      <c r="E65" s="16"/>
      <c r="F65" s="16"/>
      <c r="G65" s="5"/>
      <c r="H65" s="34"/>
      <c r="I65" s="34"/>
    </row>
    <row r="66" spans="2:9">
      <c r="B66" s="5"/>
      <c r="C66" s="18" t="s">
        <v>49</v>
      </c>
      <c r="D66" s="19">
        <v>1077600</v>
      </c>
      <c r="E66" s="19">
        <v>751648</v>
      </c>
      <c r="F66" s="16"/>
      <c r="G66" s="5"/>
      <c r="H66" s="34"/>
      <c r="I66" s="34"/>
    </row>
    <row r="67" spans="2:9">
      <c r="B67" s="5"/>
      <c r="C67" s="5"/>
      <c r="D67" s="5"/>
      <c r="E67" s="5"/>
      <c r="F67" s="5"/>
      <c r="G67" s="5"/>
      <c r="H67" s="34"/>
      <c r="I67" s="34"/>
    </row>
    <row r="69" spans="2:9">
      <c r="C69" s="45" t="s">
        <v>30</v>
      </c>
      <c r="D69" s="45"/>
      <c r="E69" s="45"/>
      <c r="F69" s="46"/>
      <c r="G69" s="45"/>
    </row>
    <row r="70" spans="2:9">
      <c r="C70" s="45"/>
      <c r="D70" s="45"/>
      <c r="E70" s="45"/>
      <c r="F70" s="46"/>
      <c r="G70" s="45"/>
    </row>
    <row r="71" spans="2:9">
      <c r="C71" s="45"/>
      <c r="D71" s="45"/>
      <c r="E71" s="45"/>
      <c r="F71" s="46"/>
      <c r="G71" s="45"/>
    </row>
    <row r="72" spans="2:9">
      <c r="C72" s="45"/>
      <c r="D72" s="45"/>
      <c r="E72" s="45"/>
      <c r="F72" s="46"/>
      <c r="G72" s="45"/>
    </row>
    <row r="73" spans="2:9">
      <c r="C73" s="45"/>
      <c r="D73" s="45"/>
      <c r="E73" s="45"/>
      <c r="F73" s="46"/>
      <c r="G73" s="45"/>
    </row>
    <row r="74" spans="2:9">
      <c r="C74" s="45"/>
      <c r="D74" s="45"/>
      <c r="E74" s="45"/>
      <c r="F74" s="46"/>
      <c r="G74" s="45"/>
    </row>
    <row r="75" spans="2:9">
      <c r="C75" s="45"/>
      <c r="D75" s="45"/>
      <c r="E75" s="45"/>
      <c r="F75" s="46"/>
      <c r="G75" s="45"/>
    </row>
    <row r="76" spans="2:9">
      <c r="C76" s="45"/>
      <c r="D76" s="45"/>
      <c r="E76" s="45"/>
      <c r="F76" s="46"/>
      <c r="G76" s="45"/>
    </row>
    <row r="77" spans="2:9">
      <c r="C77" s="47"/>
      <c r="D77" s="47"/>
      <c r="E77" s="47"/>
      <c r="F77" s="47"/>
      <c r="G77" s="47"/>
    </row>
    <row r="78" spans="2:9">
      <c r="C78" s="47"/>
      <c r="D78" s="47"/>
      <c r="E78" s="47"/>
      <c r="F78" s="47"/>
      <c r="G78" s="47"/>
    </row>
    <row r="79" spans="2:9">
      <c r="C79" s="47"/>
      <c r="D79" s="47"/>
      <c r="E79" s="47"/>
      <c r="F79" s="47"/>
      <c r="G79" s="47"/>
    </row>
  </sheetData>
  <sheetCalcPr fullCalcOnLoad="1"/>
  <sortState ref="D7:I62">
    <sortCondition descending="1" ref="H8:H62"/>
    <sortCondition ref="D8:D62"/>
  </sortState>
  <mergeCells count="2">
    <mergeCell ref="C2:I2"/>
    <mergeCell ref="C69:G79"/>
  </mergeCells>
  <phoneticPr fontId="1" type="noConversion"/>
  <hyperlinks>
    <hyperlink ref="D69" r:id="rId1" display="https://sosmt.gov/elections/systems/"/>
    <hyperlink ref="E69" r:id="rId2" display="https://sosmt.gov/elections/systems/"/>
    <hyperlink ref="F69" r:id="rId3" display="https://sosmt.gov/elections/systems/"/>
    <hyperlink ref="G69" r:id="rId4" display="https://sosmt.gov/elections/systems/"/>
    <hyperlink ref="C70" r:id="rId5" display="https://sosmt.gov/elections/systems/"/>
    <hyperlink ref="D70" r:id="rId6" display="https://sosmt.gov/elections/systems/"/>
    <hyperlink ref="E70" r:id="rId7" display="https://sosmt.gov/elections/systems/"/>
    <hyperlink ref="F70" r:id="rId8" display="https://sosmt.gov/elections/systems/"/>
    <hyperlink ref="G70" r:id="rId9" display="https://sosmt.gov/elections/systems/"/>
    <hyperlink ref="C71" r:id="rId10" display="https://sosmt.gov/elections/systems/"/>
    <hyperlink ref="D71" r:id="rId11" display="https://sosmt.gov/elections/systems/"/>
    <hyperlink ref="E71" r:id="rId12" display="https://sosmt.gov/elections/systems/"/>
    <hyperlink ref="F71" r:id="rId13" display="https://sosmt.gov/elections/systems/"/>
    <hyperlink ref="G71" r:id="rId14" display="https://sosmt.gov/elections/systems/"/>
    <hyperlink ref="C72" r:id="rId15" display="https://sosmt.gov/elections/systems/"/>
    <hyperlink ref="D72" r:id="rId16" display="https://sosmt.gov/elections/systems/"/>
    <hyperlink ref="E72" r:id="rId17" display="https://sosmt.gov/elections/systems/"/>
    <hyperlink ref="F72" r:id="rId18" display="https://sosmt.gov/elections/systems/"/>
    <hyperlink ref="G72" r:id="rId19" display="https://sosmt.gov/elections/systems/"/>
    <hyperlink ref="C73" r:id="rId20" display="https://sosmt.gov/elections/systems/"/>
    <hyperlink ref="D73" r:id="rId21" display="https://sosmt.gov/elections/systems/"/>
    <hyperlink ref="E73" r:id="rId22" display="https://sosmt.gov/elections/systems/"/>
    <hyperlink ref="F73" r:id="rId23" display="https://sosmt.gov/elections/systems/"/>
    <hyperlink ref="G73" r:id="rId24" display="https://sosmt.gov/elections/systems/"/>
    <hyperlink ref="C74" r:id="rId25" display="https://sosmt.gov/elections/systems/"/>
    <hyperlink ref="D74" r:id="rId26" display="https://sosmt.gov/elections/systems/"/>
    <hyperlink ref="E74" r:id="rId27" display="https://sosmt.gov/elections/systems/"/>
    <hyperlink ref="F74" r:id="rId28" display="https://sosmt.gov/elections/systems/"/>
    <hyperlink ref="G74" r:id="rId29" display="https://sosmt.gov/elections/systems/"/>
    <hyperlink ref="C75" r:id="rId30" display="https://sosmt.gov/elections/systems/"/>
    <hyperlink ref="D75" r:id="rId31" display="https://sosmt.gov/elections/systems/"/>
    <hyperlink ref="E75" r:id="rId32" display="https://sosmt.gov/elections/systems/"/>
    <hyperlink ref="F75" r:id="rId33" display="https://sosmt.gov/elections/systems/"/>
    <hyperlink ref="G75" r:id="rId34" display="https://sosmt.gov/elections/systems/"/>
    <hyperlink ref="C76" r:id="rId35" display="https://sosmt.gov/elections/systems/"/>
    <hyperlink ref="D76" r:id="rId36" display="https://sosmt.gov/elections/systems/"/>
    <hyperlink ref="E76" r:id="rId37" display="https://sosmt.gov/elections/systems/"/>
    <hyperlink ref="F76" r:id="rId38" display="https://sosmt.gov/elections/systems/"/>
    <hyperlink ref="G76" r:id="rId39" display="https://sosmt.gov/elections/systems/"/>
    <hyperlink ref="C77" r:id="rId40" display="https://sosmt.gov/elections/systems/"/>
    <hyperlink ref="D77" r:id="rId41" display="https://sosmt.gov/elections/systems/"/>
    <hyperlink ref="E77" r:id="rId42" display="https://sosmt.gov/elections/systems/"/>
    <hyperlink ref="F77" r:id="rId43" display="https://sosmt.gov/elections/systems/"/>
    <hyperlink ref="G77" r:id="rId44" display="https://sosmt.gov/elections/systems/"/>
    <hyperlink ref="C78" r:id="rId45" display="https://sosmt.gov/elections/systems/"/>
    <hyperlink ref="D78" r:id="rId46" display="https://sosmt.gov/elections/systems/"/>
    <hyperlink ref="E78" r:id="rId47" display="https://sosmt.gov/elections/systems/"/>
    <hyperlink ref="F78" r:id="rId48" display="https://sosmt.gov/elections/systems/"/>
    <hyperlink ref="G78" r:id="rId49" display="https://sosmt.gov/elections/systems/"/>
    <hyperlink ref="C79" r:id="rId50" display="https://sosmt.gov/elections/systems/"/>
    <hyperlink ref="D79" r:id="rId51" display="https://sosmt.gov/elections/systems/"/>
    <hyperlink ref="E79" r:id="rId52" display="https://sosmt.gov/elections/systems/"/>
    <hyperlink ref="F79" r:id="rId53" display="https://sosmt.gov/elections/systems/"/>
    <hyperlink ref="G79" r:id="rId54" display="https://sosmt.gov/elections/systems/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D6:L15"/>
  <sheetViews>
    <sheetView showGridLines="0" zoomScale="125" workbookViewId="0">
      <selection activeCell="J18" sqref="J18"/>
    </sheetView>
  </sheetViews>
  <sheetFormatPr baseColWidth="10" defaultRowHeight="14"/>
  <cols>
    <col min="1" max="3" width="10.83203125" style="26"/>
    <col min="4" max="4" width="16.83203125" style="26" customWidth="1"/>
    <col min="5" max="5" width="9.6640625" style="26" customWidth="1"/>
    <col min="6" max="6" width="11.6640625" style="26" customWidth="1"/>
    <col min="7" max="7" width="11.1640625" style="26" customWidth="1"/>
    <col min="8" max="9" width="11.83203125" style="26" customWidth="1"/>
    <col min="10" max="16384" width="10.83203125" style="26"/>
  </cols>
  <sheetData>
    <row r="6" spans="4:12" ht="25">
      <c r="D6" s="48" t="s">
        <v>50</v>
      </c>
      <c r="E6" s="48"/>
      <c r="F6" s="48"/>
      <c r="G6" s="48"/>
      <c r="H6" s="48"/>
      <c r="I6" s="48"/>
    </row>
    <row r="7" spans="4:12" s="27" customFormat="1" ht="54">
      <c r="D7" s="28" t="s">
        <v>31</v>
      </c>
      <c r="E7" s="28" t="s">
        <v>32</v>
      </c>
      <c r="F7" s="28" t="s">
        <v>33</v>
      </c>
      <c r="G7" s="28" t="s">
        <v>34</v>
      </c>
      <c r="H7" s="28" t="s">
        <v>35</v>
      </c>
      <c r="I7" s="28" t="s">
        <v>36</v>
      </c>
    </row>
    <row r="8" spans="4:12" ht="18">
      <c r="D8" s="29" t="s">
        <v>37</v>
      </c>
      <c r="E8" s="29">
        <v>12</v>
      </c>
      <c r="F8" s="30">
        <v>27800</v>
      </c>
      <c r="G8" s="30">
        <v>14912</v>
      </c>
      <c r="H8" s="31">
        <f>F8/1077600</f>
        <v>2.5798069784706754E-2</v>
      </c>
      <c r="I8" s="31">
        <f>G8/751648</f>
        <v>1.9839073608923327E-2</v>
      </c>
    </row>
    <row r="9" spans="4:12" ht="18">
      <c r="D9" s="29" t="s">
        <v>38</v>
      </c>
      <c r="E9" s="29">
        <v>44</v>
      </c>
      <c r="F9" s="30">
        <v>1049800</v>
      </c>
      <c r="G9" s="30">
        <v>736736</v>
      </c>
      <c r="H9" s="31">
        <f>F9/1077600</f>
        <v>0.97420193021529322</v>
      </c>
      <c r="I9" s="31">
        <f>G9/751648</f>
        <v>0.98016092639107666</v>
      </c>
    </row>
    <row r="10" spans="4:12" ht="18">
      <c r="D10" s="37" t="s">
        <v>39</v>
      </c>
      <c r="E10" s="38">
        <f>SUM(E8:E9)</f>
        <v>56</v>
      </c>
      <c r="F10" s="39">
        <f>SUM(F8:F9)</f>
        <v>1077600</v>
      </c>
      <c r="G10" s="39">
        <f>SUM(G8:G9)</f>
        <v>751648</v>
      </c>
      <c r="H10" s="29"/>
      <c r="I10" s="29"/>
    </row>
    <row r="11" spans="4:12" ht="18">
      <c r="D11" s="40"/>
      <c r="E11" s="41"/>
      <c r="F11" s="42"/>
      <c r="G11" s="42"/>
      <c r="H11" s="41"/>
      <c r="I11" s="41"/>
      <c r="L11" s="26" t="s">
        <v>51</v>
      </c>
    </row>
    <row r="12" spans="4:12" ht="18">
      <c r="D12" s="49" t="s">
        <v>40</v>
      </c>
      <c r="E12" s="49"/>
      <c r="F12" s="49"/>
      <c r="G12" s="49"/>
      <c r="H12" s="43"/>
      <c r="I12" s="43"/>
    </row>
    <row r="13" spans="4:12" ht="18">
      <c r="D13" s="49"/>
      <c r="E13" s="49"/>
      <c r="F13" s="49"/>
      <c r="G13" s="49"/>
      <c r="H13" s="43"/>
      <c r="I13" s="43"/>
    </row>
    <row r="14" spans="4:12" ht="18">
      <c r="D14" s="49"/>
      <c r="E14" s="49"/>
      <c r="F14" s="49"/>
      <c r="G14" s="49"/>
      <c r="H14" s="43"/>
      <c r="I14" s="43"/>
    </row>
    <row r="15" spans="4:12" ht="18">
      <c r="D15" s="43"/>
      <c r="E15" s="43"/>
      <c r="F15" s="43"/>
      <c r="G15" s="43"/>
      <c r="H15" s="43"/>
      <c r="I15" s="43"/>
    </row>
  </sheetData>
  <sheetCalcPr fullCalcOnLoad="1"/>
  <mergeCells count="2">
    <mergeCell ref="D6:I6"/>
    <mergeCell ref="D12:G14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counties</vt:lpstr>
      <vt:lpstr>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2020-12-15T07:16:06Z</dcterms:created>
  <dcterms:modified xsi:type="dcterms:W3CDTF">2021-06-11T09:45:17Z</dcterms:modified>
</cp:coreProperties>
</file>